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860" windowWidth="23250" windowHeight="10575" activeTab="1"/>
  </bookViews>
  <sheets>
    <sheet name="новгород" sheetId="1" r:id="rId1"/>
    <sheet name="Восточный" sheetId="7" r:id="rId2"/>
    <sheet name="боровичи" sheetId="6" r:id="rId3"/>
    <sheet name="старая русса" sheetId="2" r:id="rId4"/>
    <sheet name="валдай" sheetId="3" r:id="rId5"/>
    <sheet name="чудово" sheetId="4" r:id="rId6"/>
    <sheet name="окуловка" sheetId="5" r:id="rId7"/>
    <sheet name="Лист1" sheetId="8" r:id="rId8"/>
  </sheets>
  <definedNames>
    <definedName name="_xlnm._FilterDatabase" localSheetId="0" hidden="1">новгород!$B$1:$B$359</definedName>
  </definedNames>
  <calcPr calcId="145621" iterate="1"/>
</workbook>
</file>

<file path=xl/calcChain.xml><?xml version="1.0" encoding="utf-8"?>
<calcChain xmlns="http://schemas.openxmlformats.org/spreadsheetml/2006/main">
  <c r="U139" i="4" l="1"/>
  <c r="U138" i="4"/>
  <c r="U155" i="2"/>
  <c r="U22" i="7" l="1"/>
  <c r="U128" i="4" l="1"/>
  <c r="U151" i="2" l="1"/>
  <c r="U153" i="2"/>
  <c r="U12" i="7" l="1"/>
  <c r="U11" i="7"/>
  <c r="U184" i="1" l="1"/>
  <c r="U165" i="6"/>
  <c r="U9" i="7" l="1"/>
  <c r="U146" i="2" l="1"/>
  <c r="U144" i="2"/>
  <c r="U203" i="1" l="1"/>
  <c r="U204" i="1" l="1"/>
  <c r="A7" i="7" l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U7" i="7"/>
  <c r="U6" i="7"/>
  <c r="U163" i="6" l="1"/>
  <c r="U127" i="4" l="1"/>
  <c r="U63" i="3" l="1"/>
  <c r="U126" i="4" l="1"/>
  <c r="U139" i="2"/>
  <c r="U67" i="5" l="1"/>
  <c r="U141" i="1" l="1"/>
  <c r="U140" i="1" l="1"/>
  <c r="T133" i="1"/>
  <c r="T76" i="6" l="1"/>
  <c r="U45" i="4"/>
  <c r="U43" i="5"/>
  <c r="U51" i="4" l="1"/>
  <c r="T35" i="5" l="1"/>
  <c r="U101" i="1"/>
  <c r="U52" i="2" l="1"/>
  <c r="U51" i="2"/>
  <c r="U59" i="6" l="1"/>
  <c r="U58" i="6" l="1"/>
  <c r="U56" i="6" l="1"/>
  <c r="U55" i="6"/>
  <c r="U100" i="1" l="1"/>
  <c r="U22" i="3" l="1"/>
  <c r="U21" i="3"/>
  <c r="U28" i="2"/>
  <c r="U26" i="2"/>
  <c r="U25" i="2"/>
  <c r="U30" i="2"/>
  <c r="U29" i="2"/>
  <c r="U26" i="5"/>
  <c r="U24" i="5"/>
  <c r="U34" i="1"/>
</calcChain>
</file>

<file path=xl/comments1.xml><?xml version="1.0" encoding="utf-8"?>
<comments xmlns="http://schemas.openxmlformats.org/spreadsheetml/2006/main">
  <authors>
    <author>Raskosnova-LV</author>
  </authors>
  <commentList>
    <comment ref="D14" authorId="0">
      <text>
        <r>
          <rPr>
            <b/>
            <sz val="9"/>
            <color indexed="81"/>
            <rFont val="Tahoma"/>
            <family val="2"/>
            <charset val="204"/>
          </rPr>
          <t>Raskosnova-LV:</t>
        </r>
        <r>
          <rPr>
            <sz val="9"/>
            <color indexed="81"/>
            <rFont val="Tahoma"/>
            <family val="2"/>
            <charset val="204"/>
          </rPr>
          <t xml:space="preserve">
отправлен отказ 13.07.16г (заказным письмом)</t>
        </r>
      </text>
    </comment>
  </commentList>
</comments>
</file>

<file path=xl/sharedStrings.xml><?xml version="1.0" encoding="utf-8"?>
<sst xmlns="http://schemas.openxmlformats.org/spreadsheetml/2006/main" count="7369" uniqueCount="4110">
  <si>
    <t>п/п</t>
  </si>
  <si>
    <t>Пользователь</t>
  </si>
  <si>
    <t>Поступление заявки</t>
  </si>
  <si>
    <t>Дата</t>
  </si>
  <si>
    <t>Время</t>
  </si>
  <si>
    <t>Организационно-правовая форма Пользователя</t>
  </si>
  <si>
    <t>Срок использования объектов</t>
  </si>
  <si>
    <t>Начало</t>
  </si>
  <si>
    <t>Окончание</t>
  </si>
  <si>
    <t>Планы Владельца инфраструктуры</t>
  </si>
  <si>
    <t>Цель размещения</t>
  </si>
  <si>
    <t xml:space="preserve"> РЕЕСТР ЗАЯВЛЕНИЙ ПОЛЬЗОВАТЕЛЕЙ О ПРЕДОСТАВЛЕНИИ ДОСТУПА К ИНФРАСТРУКТУРЕ ОАО "Новгородоблэлектро"</t>
  </si>
  <si>
    <t>Объект инфраструктуры к которому планируется доступ (по заявке)</t>
  </si>
  <si>
    <t>№ и дата ТУ</t>
  </si>
  <si>
    <t>Примечание</t>
  </si>
  <si>
    <t>"Мегафон"</t>
  </si>
  <si>
    <t>Публичное акционерное общество</t>
  </si>
  <si>
    <t>совместный подвес волоконно-оптического кабеля</t>
  </si>
  <si>
    <t>"Ростелеком"</t>
  </si>
  <si>
    <t>"Лайф-Линк"</t>
  </si>
  <si>
    <t>4сп</t>
  </si>
  <si>
    <t xml:space="preserve">ВЛ-0,4кВ по ул.Чапаева, Есенина, Якутская, Талькова, дер. Плетниха </t>
  </si>
  <si>
    <t>предоставление телематических услуг связи населению</t>
  </si>
  <si>
    <t>12ч. 27мин.</t>
  </si>
  <si>
    <t>5сп</t>
  </si>
  <si>
    <t>12ч.30 мин.</t>
  </si>
  <si>
    <t>ВЛ - 0,4 кВ ул.Мичуринская- Батецкая</t>
  </si>
  <si>
    <t>предоставление услуг связи</t>
  </si>
  <si>
    <t>"МобильныеТелеСистемы"</t>
  </si>
  <si>
    <t>КТП-9,   ВЛ-0,4кВ   опоры № 6,7,8,9 по ул.Прусская д.26а- ул.Орловская д.1/63</t>
  </si>
  <si>
    <t>16ч.28 мин</t>
  </si>
  <si>
    <t>7сп</t>
  </si>
  <si>
    <t>9сп</t>
  </si>
  <si>
    <t>п.Пролетарий ВЛ-0,4 ТП-2прол. (8шт) ВЛ-0,4кВ ТП-19прол.(3шт)</t>
  </si>
  <si>
    <t>16ч. 37мин</t>
  </si>
  <si>
    <t>общество с ограниченной ответственностью</t>
  </si>
  <si>
    <t xml:space="preserve"> "Максима"</t>
  </si>
  <si>
    <t>12сп</t>
  </si>
  <si>
    <t>11ч. 17мин.</t>
  </si>
  <si>
    <t>размещение сетей связи и проводного вещания</t>
  </si>
  <si>
    <t>12сп Ростелеком\Перечень опор.pdf</t>
  </si>
  <si>
    <t>Объект инфраструктуры к которому планируется доступ</t>
  </si>
  <si>
    <t>Чудовский филиал</t>
  </si>
  <si>
    <t>Старорусский филиал</t>
  </si>
  <si>
    <t xml:space="preserve"> РЕЕСТР ЗАЯВЛЕНИЙ ПОЛЬЗОВАТЕЛЕЙ О ПРЕДОСТАВЛЕНИИ ДОСТУПА К ИНФРАСТРУКТУРЕ АО "Новгородоблэлектро"</t>
  </si>
  <si>
    <t>Практика</t>
  </si>
  <si>
    <t>ООО</t>
  </si>
  <si>
    <t>13-58</t>
  </si>
  <si>
    <t>ВЛ-10кВ Л-6 ТПС Угловка до ЗТП Кирпичного завода п. Угловка (по ВЛ-10кВ - 8опор; ВЛ-0,4кВ ф.6 ул. Революции, Свободы от ТП-14 п. Угловка; ВЛ-0,4кВ ф.2 Заправка, ул. Строителей п. Угловка (по ВЛ-0,4кВ - 24опоры)</t>
  </si>
  <si>
    <t>июль 2015г</t>
  </si>
  <si>
    <t>постоянно</t>
  </si>
  <si>
    <t>линия связи для интернета и коммуникаций</t>
  </si>
  <si>
    <t>отсутствуют</t>
  </si>
  <si>
    <t>Шведкин А.Г</t>
  </si>
  <si>
    <t>Индивидуальный предприниматель</t>
  </si>
  <si>
    <t>14 сп</t>
  </si>
  <si>
    <t>8 ч.30 мин.</t>
  </si>
  <si>
    <t>14 сп Шведкин\scanitto-pro.pdf</t>
  </si>
  <si>
    <t xml:space="preserve">предоставление услуг связи </t>
  </si>
  <si>
    <t>Новлайн</t>
  </si>
  <si>
    <t>15сп</t>
  </si>
  <si>
    <t>10 ч. 10 мин.</t>
  </si>
  <si>
    <t>ВОЛС по опорам ул. Псковская 15 опора б/н - ул. Шелонская опора №34</t>
  </si>
  <si>
    <t>16сп</t>
  </si>
  <si>
    <t>15-815/СП</t>
  </si>
  <si>
    <t>15-821/СП</t>
  </si>
  <si>
    <t>15-820/СП</t>
  </si>
  <si>
    <t>15-835/СП</t>
  </si>
  <si>
    <t>17сп</t>
  </si>
  <si>
    <t>11 ч. 50 мин.</t>
  </si>
  <si>
    <t>10 ч. 40 мин.</t>
  </si>
  <si>
    <t>18сп</t>
  </si>
  <si>
    <t>В.Новгород ул.Хутынская, д.91; 2 опоры ВЛ-0,4кВ ТП 682</t>
  </si>
  <si>
    <t xml:space="preserve">ул. Шелонская от ТП -442 (8 опор №5-12); ул. Псковская от ТП-442 (7 опор №1-5,7,8); ул. Псковская от ТП-491 (6 опор №19-24); ул. Озерная от ТП-492 (4 опоры №6-9) </t>
  </si>
  <si>
    <t>Вымпел-Коммуникации</t>
  </si>
  <si>
    <t>20сп</t>
  </si>
  <si>
    <t>10 ч. 57 мин.</t>
  </si>
  <si>
    <t>20 сп ПАО ВымпелКом\перечень опор ПАО Вымпел-Ком.pdf</t>
  </si>
  <si>
    <t>Контактное лицо телефон факс</t>
  </si>
  <si>
    <t>№ договора</t>
  </si>
  <si>
    <t>Состояние договора</t>
  </si>
  <si>
    <t>Количество опор по уровням напряжения</t>
  </si>
  <si>
    <t>0,4кВ</t>
  </si>
  <si>
    <t>6-10кВ</t>
  </si>
  <si>
    <t>Стоимость одного места руб./мес. (с НДС)</t>
  </si>
  <si>
    <t>Суммарная стоимость по договору/мес. (с НДС)</t>
  </si>
  <si>
    <t>№ Заявления</t>
  </si>
  <si>
    <t>Срок выполнения ТУ
(3 месяца с даты подписания договора)</t>
  </si>
  <si>
    <t>(8162) 55-20-85, 89116140000</t>
  </si>
  <si>
    <t>89116135395 Ксения Юрьевна</t>
  </si>
  <si>
    <t>89212049034 Вадим Геннадьевич
89602061854 Татьяна Сергеевна</t>
  </si>
  <si>
    <t>Контроль оплаты (ежеквартально, по задолженности оплаты)</t>
  </si>
  <si>
    <t>№ и дата дополнительного соглашения</t>
  </si>
  <si>
    <t>15 ч. 47 мин</t>
  </si>
  <si>
    <t>г.Старая Русса ул.1 Мая опоры 2-11 ВЛ от ТП-50</t>
  </si>
  <si>
    <t>1спС</t>
  </si>
  <si>
    <t>16.34</t>
  </si>
  <si>
    <t>Боровичский филиал</t>
  </si>
  <si>
    <t xml:space="preserve"> РЕЕСТР ЗАЯВЛЕНИЙ ПОЛЬЗОВАТЕЛЕЙ О ПРЕДОСТАВЛЕНИИ ДОСТУПА К  ИНФРАСТРУКТУРЕ АО "Новгородоблэлектро"</t>
  </si>
  <si>
    <t>Валдайский филиал</t>
  </si>
  <si>
    <t>"МТС"</t>
  </si>
  <si>
    <t>Окуловскикй филиал</t>
  </si>
  <si>
    <t xml:space="preserve">№1-СП-Ок              </t>
  </si>
  <si>
    <t>Мегафон</t>
  </si>
  <si>
    <t>21сп</t>
  </si>
  <si>
    <t>10 ч. 30 мин.</t>
  </si>
  <si>
    <t>21 сп Мегафон\Перечень опор 21сп мегафон.pdf</t>
  </si>
  <si>
    <t>Боровичи: ПС Прогресс ул. Бригадная - 13 опор (2 Л-14, 1-2 Л-7,3-5 Л-13, 1-7 Л-16); ул. Бригадная - РП-7 ("Эльбор") - 9 опор (№8-16); РП-7 - ТП-131 - 22 опоры (№1-22); Перекресток улиц Загородная и Бригадная - 1 опора (б/н); РП-7 - РП-10 - 2 опоры (б/н); РП-7 - РП-10 - 17 опор (№1, 25-40); ТП-57а - ТП-157 - 3 опоры (№43-45); БС Башня БКО - БС Ленинградская д.48 (ТП-33 - РП-3) - 18 опор (№4-17, 14-16); БС Башня БКО - БС Ленинградская д.48 - 9 опор (№20, 21-23,27,б/н(4шт)); БС Ленинградская д.48 - Желябова д.5 - 20 опор (№1-20); пер. Малый  - клуб Бумажников, пл. Труда - 35 опор (б/н)</t>
  </si>
  <si>
    <t xml:space="preserve"> 1.)ВЛ-0,4кВ ф."Торговая площадь от РП-10 оп.13,14,15 г.Валдай                              
2.) ВЛИ-0,4кВ ф."Детский сад" от ТП-5оп.10,11,12,13 г.Валдай </t>
  </si>
  <si>
    <t>Малая Вишера: ул. Полевая (Л. №8 ВЛ 10 кВ) - 2 опоры (№2,3); ул. Веселая горка, Мерецкова (Л. №20 ВЛ 10 кВ) - 17 опор (№48-64)</t>
  </si>
  <si>
    <t>Окуловка: ул. Новгородская (ВЛ-10 кВ Л-5 - ПС Окуловская (уч-к ПС Окуловская - ТП-19 через ТП-18)) - 69 опор (№1-44, 47,48, 52-60, 70-83); ул. Новгородская (ВЛ-10 кВ Л-5 - ПС Окуловская) - 7 опор (№85-89, 100,101); ул. Новгородская (Л-3 ТПС Окуловка) - 9 опор (№74-82); ул. Новгородская (ВЛ-0,4 кВ Ф. "ул. Новгородская Благодатная" от ТП-18) - 3 опоры (№1-3); ул. Новгородская (ВЛ 0,4 кВ Ф.8 на дома бывшего молокозавода от ТП-13)</t>
  </si>
  <si>
    <t>Митина Ксения Юрьевна
8911 613 5395</t>
  </si>
  <si>
    <t>1673-15 от 13.10.15</t>
  </si>
  <si>
    <t>15-878/СП</t>
  </si>
  <si>
    <t>Великий Новгород: от ТП-353 до БС 53 53-0925 (Державина д.1 к.2) - 9 опор (№1-9); пер. Полевой -12 опор (№ 1-12); ТП 260-ТП 261 (в р-не ул. Рабочая д.33-пр-д Энергетиков д.8) - 13 опор (3-15); Ф.З.-ПС ЖБИ 13 (в р-не ул. Рабочая- пр-д Энергетиков д.8) - 3 опора (8,7,13);Ф.135-05 (БС МТС "Котельная " - ул. 20 января д.6 - БС МТС "Завод Стекловолокна") - 25 опор (№5-29); ул. Тихвинская д.14-Козьмодемьянская д.6 - 4 опоры (№4-7); ул. Федоровский ручей от ТП-32 - 4 опоры (№1-4); перекресток Молотковская и Никитин переулок - 7 опор (№5-11)</t>
  </si>
  <si>
    <t>15-884/СП</t>
  </si>
  <si>
    <t>15-895/СП</t>
  </si>
  <si>
    <t>1264-15 
06.08.2015</t>
  </si>
  <si>
    <t>1372-15 
13.08.2015</t>
  </si>
  <si>
    <t>1383-15 
17.08.2015</t>
  </si>
  <si>
    <t>1408-15 
13.08.2015</t>
  </si>
  <si>
    <t>1628-15 
01.10.2015</t>
  </si>
  <si>
    <t>1/В
от 28.10.15</t>
  </si>
  <si>
    <t>3спЧ</t>
  </si>
  <si>
    <t xml:space="preserve">12.11.2015г. </t>
  </si>
  <si>
    <t>09ч.00мин</t>
  </si>
  <si>
    <t xml:space="preserve">г. Чудово: ул. Ленина ТП-7 ф."ул.Ленина"(оп.№ 1); ул. Замкова Тп-28 ф. "ул.Замкова"(оп.№ 7,8,9,10,11); ул. Большевиков  ТП-51 ф. "ул.Большевиков(№10,9,8,7,6,5,20,21,22,12,13,14,15,16); г. Чудово, ул. Ромашева, Грузинсое шоссе, ул. БольшевиковТП-30, ф. "поселок"№21,20,19,18,17,15,4 ; ул. Губина Линия-04 (оп.№77); ул. Ромашег. Малая вишера ТП-33 ф."Рынок"(оп.№3); ва Линия16 (оп.№44); г. Малая вишера ТП-33 ф."Рынок"(оп.№3); г. Малая Вишера ТП-11 ф. "Рынок"(оп.№15,16)-41 опора </t>
  </si>
  <si>
    <t>31.12.2016г.</t>
  </si>
  <si>
    <t>"Раском"</t>
  </si>
  <si>
    <t>закрытое акционерное общество</t>
  </si>
  <si>
    <t xml:space="preserve"> "Компания ТрансТелеком"</t>
  </si>
  <si>
    <t>2спЧ</t>
  </si>
  <si>
    <t>09.11.2015г.</t>
  </si>
  <si>
    <t>17ч.2мин.</t>
  </si>
  <si>
    <t xml:space="preserve">г. Чудово: ул. Ленина ТП-7 ф."ул.Ленина"(оп.№ 20,38,39,40,41); ул. Свободы ТП-86 ф. "ул.Свободы"(оп.№ 12-3); ул. Ленина ТП-28 ф. "ул. Ленина к ж/д перезду"(оп.№3,4,5,6,7,8)-21 опора </t>
  </si>
  <si>
    <t>заключен  02.07.2015г</t>
  </si>
  <si>
    <t>12.11.2015г</t>
  </si>
  <si>
    <t>за ноябрь 2015г - (19дней) - 2603руб; за декабрь 2015г -(за месяц)-4110руб</t>
  </si>
  <si>
    <t>Митина К.Ю.       8-911-613-53-95</t>
  </si>
  <si>
    <t>Иванов С.В.      +7-921-730-31-33</t>
  </si>
  <si>
    <t>опоры ВЛ в районе ул.Вышневолоцкая п.Боровичи - 8 шт.</t>
  </si>
  <si>
    <t>15-914/СП/Б
15-914/СП/Ч</t>
  </si>
  <si>
    <t>15-914/СП</t>
  </si>
  <si>
    <t>89539042085 Шведкина Ирина Александровна
81665 44 467</t>
  </si>
  <si>
    <t>10 ч.59 мин.</t>
  </si>
  <si>
    <t>НэБайНэт Холдинг</t>
  </si>
  <si>
    <t>общество с органиченной ответственностью</t>
  </si>
  <si>
    <t>13ч.30мин</t>
  </si>
  <si>
    <t>г. Чудово: ВЛ-0,4кВ ф. "ул. Сергея кузнецова от ТП-13 (оп.№5,6); ВЛ-0,4кВ ф."Поселок" от ТП-30 (оп. №4,16,18,19); ВЛ-04кВ ф."ул.Ленина от ТП-28(оп.№1,2); ВЛ-0,4кВ ф.ул. Грузинское шоссе от ТП-53 (оп.10-21); ВЛ-0,4кВ ф."Поселок" от ТП-88(оп.№4,16-21,37,38,40); ВЛ-0,4кВ ф.ул.Свободы от ТП-88 (оп.№4-16); ВЛ-0,4кВ от ТП-4а (оп.№1,2); ВЛ-0,4кВ ф.Поселок от ТП-44(оп.№ 31,20,3-17); ВЛ-0,4кВ ф."Школа" от ТП-40 (оп.№2-9); ВЛ-0,4 кВ ф. "ул.Пятилетки" от ТП-40(оп.6); ВЛ-0,4кВ ф."ул. Большая Набережная от ТП-41 (оп.№44,43,42,41,40,39,38,45,4647,48,49,14,15,16,17,18,19,20,2122,23,24,25,26,27,28,29,30,31,32,33,34,35,36,37_-113опор</t>
  </si>
  <si>
    <t>5спЧ</t>
  </si>
  <si>
    <t>1спБ</t>
  </si>
  <si>
    <t>ВымпелКом</t>
  </si>
  <si>
    <t>2спБ</t>
  </si>
  <si>
    <t>15 ч. 46 мин.</t>
  </si>
  <si>
    <t>опора  №1 по ул. Софьи Перовской д.13/34
опоры № 2-7 по ул. Кооперативной (нечетная сторона  дома №7-№1)
опоры № 8-11 по ул. Потерпелицкой (нечетная сторона дома №7-№1)
опоры № 12-18 по ул. А.Невского (четная сторона)
опоры № 19-26 по ул. А.Невского (нечетная сторона)
опора № 27 по пер. Речному (район дома №1)</t>
  </si>
  <si>
    <t>Экспресс</t>
  </si>
  <si>
    <t>временое электроснабжение строительной площадки для осуществления технологического присоединения</t>
  </si>
  <si>
    <t>23сп</t>
  </si>
  <si>
    <t>15 ч. 50 мин.</t>
  </si>
  <si>
    <t>15 ч. 55 мин.</t>
  </si>
  <si>
    <t>24сп</t>
  </si>
  <si>
    <t>16 ч. 40 мин.</t>
  </si>
  <si>
    <t>Великий Новгород\23 сп Новлайн\Перечень опор 23сп Новлайн.pdf</t>
  </si>
  <si>
    <t xml:space="preserve">Опоры В.Новгород, ул. Псковская д.50 - пгт. Панковка, котельная 1
</t>
  </si>
  <si>
    <t>совместный подвес волоконно-оптического кабеля для развития транспортной сети</t>
  </si>
  <si>
    <t>89062040888
682620</t>
  </si>
  <si>
    <t>15-963/СП-Б</t>
  </si>
  <si>
    <t>15-963/СП</t>
  </si>
  <si>
    <t>15-953/СП-Б</t>
  </si>
  <si>
    <t>15-953/СП</t>
  </si>
  <si>
    <t>89210221190 Краснопеева Вера Ивановна</t>
  </si>
  <si>
    <t>Чудово\23сп Новлайн\Перечень опор 23сп Чудово.pdf</t>
  </si>
  <si>
    <t>Чудово\23сп Новлайн\Перечень опор 23сп Малая Вишера.pdf</t>
  </si>
  <si>
    <t>Боровичи\23сп Новлайн\Перечень опор 23сп Новлайн.pdf</t>
  </si>
  <si>
    <t>№ 2-СП-Ч от 23.11.2015г.</t>
  </si>
  <si>
    <t>3-2015/СП-Ч</t>
  </si>
  <si>
    <t>№ 1-СП-Ч от 23.11.2015г.</t>
  </si>
  <si>
    <t>2-2015/СП-Ч</t>
  </si>
  <si>
    <t>1762-15</t>
  </si>
  <si>
    <t>15-969/СП</t>
  </si>
  <si>
    <t>централизованный договор
смотреть во вкладке новгород</t>
  </si>
  <si>
    <t>Хуциев Е.А.       
8-816-278-25-85</t>
  </si>
  <si>
    <t>Давидков Л.Г. 
8-911-643-94-75;                        Минка Ирина            +7-482-55-561-90</t>
  </si>
  <si>
    <t>Ионова Галина Дмитриевна
782585</t>
  </si>
  <si>
    <t>№ 15-978/СП-О, 15-978/СП-Ч/2, 15-978/СП-Ч/1, 15-978/СП-В, 1797-15, 15-978-Б/1, 15-978/СП-Б/2, 15-978/СП-Б/3, 15-978/СП-Б/4, 15-978/СП-Б/5, 15-978/СП-С/1, 15-978/СП-С/2, 15-978/СП-С/3</t>
  </si>
  <si>
    <t>15-978/СП</t>
  </si>
  <si>
    <t>Иванов Сергей Владимирович
903133
Краснопеева Вера ивановна
89210221190</t>
  </si>
  <si>
    <t>1721-15, 15-884/СП-Ч, 15-884/СП-О, 15-884/СП-Б/1, 15-884/СП-Б/2</t>
  </si>
  <si>
    <t>15-992/СП-Б/1,15-992/СП-Б/2, 15-992/СП-Б/3, 15-992/СП-Б/4, 15-992/СП-Б/5, 1812-12, 15-992/СП-В, 15-992/СП-О, 15-992/СП-Ч/1, 15-992/СП-Ч/2, 15-992/СП-С.</t>
  </si>
  <si>
    <t>15-992/СП</t>
  </si>
  <si>
    <t>5спВ</t>
  </si>
  <si>
    <t>16.35</t>
  </si>
  <si>
    <t>Общество с ограниченной ответственностью</t>
  </si>
  <si>
    <t>Евдокимов Андрей 89062040888</t>
  </si>
  <si>
    <t>15-1006/СП</t>
  </si>
  <si>
    <t>1733-15, 15-1006/СП-Б, 15-1006/СП-В</t>
  </si>
  <si>
    <t>МРСК</t>
  </si>
  <si>
    <t>06сп-ч</t>
  </si>
  <si>
    <t>21.12.2015г.</t>
  </si>
  <si>
    <t>10.ч.17мин.</t>
  </si>
  <si>
    <t>г. Малая Вишера: ЦРБ, ул. Боровая, м. Весёлая Горка, ул. Мерецкова,ВЛ-10 кВ, Л.№20 (оп.№31-64)-34опоры</t>
  </si>
  <si>
    <t xml:space="preserve">размещения провода марки СИП </t>
  </si>
  <si>
    <t>Сбербанк</t>
  </si>
  <si>
    <t>07сп-ч</t>
  </si>
  <si>
    <t>31.12.2015г.</t>
  </si>
  <si>
    <t>12ч.44мин.</t>
  </si>
  <si>
    <t xml:space="preserve">г. Малая Вишера ул. Новгородская, 20 (у Сбербанка), ТП-11, ф. «Узел связи» (оп. № 7/1), ТП-18, ф. «Володарского», оп. № 4,5,6,7,8,9,10,11,12,13 -11 опор </t>
  </si>
  <si>
    <t>01.01.2016г.</t>
  </si>
  <si>
    <t xml:space="preserve">Дугина Наталья Николаевна, тел. 89602006421, Базырова Ольга Михайловна, тел. 89212044380 </t>
  </si>
  <si>
    <t>5-2015/СП от 30.12.2015</t>
  </si>
  <si>
    <t>5-2015/СП-В от 30.12.2015</t>
  </si>
  <si>
    <t>30.03.2016г.</t>
  </si>
  <si>
    <t xml:space="preserve">Акт сверки сетей связи подписан с замечаниями: "Отсутствуют бирки на опорах 72,74,76,78,80,82,          84". </t>
  </si>
  <si>
    <t xml:space="preserve"> 1.)ВЛ-10кВ Л-4 от ПС "Валдай" оп. 72,73, 74, 75, 76, 77, 78, 79, 80, 81, 82, 83, 84              </t>
  </si>
  <si>
    <t>26сп</t>
  </si>
  <si>
    <t>1 опора ул. Шимская д. 43</t>
  </si>
  <si>
    <t>"Море удовольствия"</t>
  </si>
  <si>
    <t>2006-15</t>
  </si>
  <si>
    <t>16-8/СП</t>
  </si>
  <si>
    <t>9.</t>
  </si>
  <si>
    <t>3спБ</t>
  </si>
  <si>
    <t>10ч.35мин.</t>
  </si>
  <si>
    <t>согласно перечня</t>
  </si>
  <si>
    <t>31.12.2025г.</t>
  </si>
  <si>
    <t>Иванов Сергей Владимирович тел.9217303133</t>
  </si>
  <si>
    <t>11.01.2016г.</t>
  </si>
  <si>
    <t>11 ч. 52 мин.</t>
  </si>
  <si>
    <t>16-58/СП</t>
  </si>
  <si>
    <t>89212049034 Вадим Геннадьевич  
89602061854 Татьяна Сергеевна    Мисник Ольга Павловна 8960-205-33-82</t>
  </si>
  <si>
    <t>16-73/СП</t>
  </si>
  <si>
    <t>134-16</t>
  </si>
  <si>
    <t>16-86/СП-Б</t>
  </si>
  <si>
    <t>16-86/СП</t>
  </si>
  <si>
    <t>6-2015/СП-Ч</t>
  </si>
  <si>
    <t>7-2015/СП-ч</t>
  </si>
  <si>
    <t>4-2015/СП-ч</t>
  </si>
  <si>
    <t>Попов Михаил тел. 961-156-33-31</t>
  </si>
  <si>
    <t>01.01.2016г.-01.04.2016</t>
  </si>
  <si>
    <t>Смолина Людмила Петровна, тел.: 8-812-303-91-70</t>
  </si>
  <si>
    <t>договор подписан 01.01.2016г.</t>
  </si>
  <si>
    <t>Чернов Антон тел.:+7 921 0974228</t>
  </si>
  <si>
    <t>№ 6-СП-Ч от 23.11.2015г.</t>
  </si>
  <si>
    <t>09.02.016г.-09.05.2016г.</t>
  </si>
  <si>
    <t>Бритина Татьяна Петровна тел.: 8-8162-984-478</t>
  </si>
  <si>
    <t>№ 7-СП-Ч от 15.01.2016г.</t>
  </si>
  <si>
    <t>Илья Александрович 
22 5333</t>
  </si>
  <si>
    <t>№1-СП-Ок             
от 2.07.2015г</t>
  </si>
  <si>
    <t>28сп</t>
  </si>
  <si>
    <t>9ч 40 мин.</t>
  </si>
  <si>
    <t>ул. Северная д. 12-12а, 3 опоры ВЛ 10 кв</t>
  </si>
  <si>
    <t>6спБ</t>
  </si>
  <si>
    <t>14 ч. 35 мин.</t>
  </si>
  <si>
    <t>Опоры ВЛ в п. Боровичи - 20 шт. ( в том числе в районе ул.Тинская - 3 шт, в районе ул.Энгельса - 2 шт. и в районе ул.  Мира - 5 шт, в районе ул. Тухунская - 3 шт, в районе ул. Боровая - 7 шт.)</t>
  </si>
  <si>
    <t>15-816/СП</t>
  </si>
  <si>
    <t>233-16</t>
  </si>
  <si>
    <t>16-114/СП</t>
  </si>
  <si>
    <t>16-169/СП-Б</t>
  </si>
  <si>
    <t>16-169/СП</t>
  </si>
  <si>
    <t>№01                            от 12.11.2015г
№ 2 от 01.03.16</t>
  </si>
  <si>
    <t>2005-15, 16-58/СП-Б, 16-58/СП-Ч1, 16-58/СП-Ч2</t>
  </si>
  <si>
    <t>1спОк</t>
  </si>
  <si>
    <t>15 ч. 11 мин.</t>
  </si>
  <si>
    <t>Опоры ВЛ в п. Крестцы Новгородской обл., в районе ул. Красноармейская, ул. Краснова, ул. Механизаторов - 31шт.</t>
  </si>
  <si>
    <t>совместный подвес волоконно-оптического кабеля на объекте "Нов-Крестцы-Советская-1"</t>
  </si>
  <si>
    <t>АПП от 15.03.16</t>
  </si>
  <si>
    <t>с 01.11.15 по 31.12.16</t>
  </si>
  <si>
    <t>Период оплаты по договору</t>
  </si>
  <si>
    <t>с 01.10.15 по 31.12.2030</t>
  </si>
  <si>
    <t>с 01.01.16 по 31.12.2025</t>
  </si>
  <si>
    <t>с 01.01.16 по 31.12.2020</t>
  </si>
  <si>
    <t>договор подписан с протоколом соласования от 28.03.2016</t>
  </si>
  <si>
    <t>28.03.2016-28.06.2016</t>
  </si>
  <si>
    <t>договор подписан с протоколом согласования от  21.03.2016</t>
  </si>
  <si>
    <t>15.03.016г.-15.06.2016г.</t>
  </si>
  <si>
    <t>Акт осмотра от 18.03.16</t>
  </si>
  <si>
    <t>На основании Акта осмотра с 01.10.15 по 31.12.20</t>
  </si>
  <si>
    <t>На основании Акта осмотра с 06.08.15 по 01.08.17</t>
  </si>
  <si>
    <t>На основании Акта осмотра с 13.08.15 по 10.08.20</t>
  </si>
  <si>
    <t>2спС</t>
  </si>
  <si>
    <t>9 ч. 02 мин.</t>
  </si>
  <si>
    <t>г.Старая Русса ул.Георгиевская и ул.Возрождение опоры ВЛ 69 шт.</t>
  </si>
  <si>
    <t>ДС №1
07.04.2016</t>
  </si>
  <si>
    <t>16-259/СП-О</t>
  </si>
  <si>
    <t>16-259/СП</t>
  </si>
  <si>
    <t>29сп</t>
  </si>
  <si>
    <t>9ч 42 мин.</t>
  </si>
  <si>
    <t>д. Новая Мельница, ул. Согласия, опоры № 11-15 ЛЗ, № 5,6 Л2</t>
  </si>
  <si>
    <t>АПП от 20.11.15</t>
  </si>
  <si>
    <t>АПП от 10.12.15</t>
  </si>
  <si>
    <r>
      <t xml:space="preserve">Иванов С.В.      +7-921-730-31-33
</t>
    </r>
    <r>
      <rPr>
        <sz val="11"/>
        <color rgb="FFFF0000"/>
        <rFont val="Times New Roman"/>
        <family val="1"/>
        <charset val="204"/>
      </rPr>
      <t xml:space="preserve">Вера Ивановна Краснопеева
8921 022 11 90 </t>
    </r>
  </si>
  <si>
    <t xml:space="preserve"> 8921 730 00 22
Кузнецов Константин Борисович</t>
  </si>
  <si>
    <t>На основании Акта осмотра с 02.02.16 по 30.09.16</t>
  </si>
  <si>
    <t>490-16</t>
  </si>
  <si>
    <t>16-291/СП</t>
  </si>
  <si>
    <t>16-300/СП-С</t>
  </si>
  <si>
    <t>16-300/СП</t>
  </si>
  <si>
    <t>АПП от 19.04.16</t>
  </si>
  <si>
    <t>с 19.04. по 31.12.30</t>
  </si>
  <si>
    <t>30сп</t>
  </si>
  <si>
    <t>8ч 37 мин.</t>
  </si>
  <si>
    <t>ул. Никольская 38 - Ильина 38 12 опор</t>
  </si>
  <si>
    <t>31сп</t>
  </si>
  <si>
    <t>7спБ</t>
  </si>
  <si>
    <t>8 ч. 43 мин.</t>
  </si>
  <si>
    <t>Опоры ВЛ в п. Боровичи - 12 шт. в районе ул. Лавра Павлова - ул.Кованько</t>
  </si>
  <si>
    <t>Сырковское шоссе - ул.П.Левитта 2 к.5 13 опор</t>
  </si>
  <si>
    <t>ДС №1 от 25.04.16</t>
  </si>
  <si>
    <r>
      <t xml:space="preserve">ДТП № 11/004-16-ТП от 18.01.16
</t>
    </r>
    <r>
      <rPr>
        <sz val="11"/>
        <color rgb="FFFF0000"/>
        <rFont val="Times New Roman"/>
        <family val="1"/>
        <charset val="204"/>
      </rPr>
      <t>Акт осмотра от 18.03.16</t>
    </r>
  </si>
  <si>
    <t>16-346/СП</t>
  </si>
  <si>
    <t>16-346/СП-Б</t>
  </si>
  <si>
    <t>Иванов Сергей Владимирович
903133</t>
  </si>
  <si>
    <t>568-16 от 29.04.16</t>
  </si>
  <si>
    <t>569-16 от 29.04.16</t>
  </si>
  <si>
    <t>16-337/СП</t>
  </si>
  <si>
    <t>16-338/СП</t>
  </si>
  <si>
    <t>АПП от 04.05.16</t>
  </si>
  <si>
    <t>с 04.05.16 по 31.12.2030</t>
  </si>
  <si>
    <t>с 15.03.16 по 31.12.2025</t>
  </si>
  <si>
    <t>с 10.12.15 по 31.12.2025</t>
  </si>
  <si>
    <t>МТС</t>
  </si>
  <si>
    <t>8спБ</t>
  </si>
  <si>
    <t>10ч.37 мин</t>
  </si>
  <si>
    <t>опоры №б/н, 2-4 по ул. Ботаническая, б/н до котельной за школой №7</t>
  </si>
  <si>
    <t>9 спБ</t>
  </si>
  <si>
    <t>10 ч.37 мин</t>
  </si>
  <si>
    <t>опоры б/н, 2 шт по ул. Школьный бульвар</t>
  </si>
  <si>
    <t>16-364/СП</t>
  </si>
  <si>
    <t>16-364/СП-С</t>
  </si>
  <si>
    <t>2спОк</t>
  </si>
  <si>
    <t>08 ч. 44 мин</t>
  </si>
  <si>
    <t>опоры ВЛ по ул. Миклухо-Маклая( от дома №47 до  №12 по ул. Н.Николаева), 10 шт</t>
  </si>
  <si>
    <t>совместный подвес волоконно-оптического кабеля на объекте ПФР</t>
  </si>
  <si>
    <t>16-389/СП</t>
  </si>
  <si>
    <t>16-390/СП</t>
  </si>
  <si>
    <t>16-389/СП-Б</t>
  </si>
  <si>
    <t>16-390/СП-Б</t>
  </si>
  <si>
    <t>33сп</t>
  </si>
  <si>
    <t>ул.Хутынская 7</t>
  </si>
  <si>
    <t>11ч. 23 мин</t>
  </si>
  <si>
    <t>659-16 от 01.06.2016г.</t>
  </si>
  <si>
    <t>16-427/СП</t>
  </si>
  <si>
    <t>16-428/СП</t>
  </si>
  <si>
    <t>16-428/СП-О</t>
  </si>
  <si>
    <t>34сп</t>
  </si>
  <si>
    <t>14ч. 40 мин.</t>
  </si>
  <si>
    <t>ул.Державина д.13 - ул.Хутынская д.29</t>
  </si>
  <si>
    <t>Иванов Илья Михайлович тел.: 8-8162-986-868</t>
  </si>
  <si>
    <t>№ 5-СП-Ч от 15.01.2016г.</t>
  </si>
  <si>
    <t>674-16 от 07.06.16</t>
  </si>
  <si>
    <t>16-437/СП</t>
  </si>
  <si>
    <t>35сп</t>
  </si>
  <si>
    <t xml:space="preserve">ул.Черемнова д.19 -Конюхова д.25  </t>
  </si>
  <si>
    <t>36сп</t>
  </si>
  <si>
    <t>ул. Мстинская д.12 - ул.Мстинская д.8</t>
  </si>
  <si>
    <t>АПП от 25.05.2016</t>
  </si>
  <si>
    <t>с 25.05.16 по 31.12.2030</t>
  </si>
  <si>
    <t xml:space="preserve"> </t>
  </si>
  <si>
    <t>89116155717 Наталья Юрьевна</t>
  </si>
  <si>
    <t xml:space="preserve">с 20.11.15 по 31.12.25        </t>
  </si>
  <si>
    <t>на выдачу 10.06.2016                           п/о (передано в приемную 23.06.2016) исх. № 331/ОД                                  вручено 23.06.2016</t>
  </si>
  <si>
    <t>3сп-Ок</t>
  </si>
  <si>
    <t>28.06.16г</t>
  </si>
  <si>
    <t>16ч19м</t>
  </si>
  <si>
    <t>ВЛ-10кВ Л-5 ПС Окуловская оп №№101,102,103,104,105, 223, 106,222; ВЛ-10кВ Л-6 ТПС Окуловка  оп №№307,306, 305,43,42,41;    ВЛ-0,4кВ от ТП-9 г. Окуловка  в районе улиц Фрунзе, Уральская, Володарского</t>
  </si>
  <si>
    <t>Давидков Л.Г.  8-911-643-94-75</t>
  </si>
  <si>
    <t>Шубин Андрей Станиславович</t>
  </si>
  <si>
    <t>физ лицо</t>
  </si>
  <si>
    <t>4сп-Ок</t>
  </si>
  <si>
    <t>8ч-45м</t>
  </si>
  <si>
    <t>ВЛ-0,4кВ ф. Лесная ГРП от ТП-25 п. Крестцы оп №1,2,4,5,7</t>
  </si>
  <si>
    <t>Н.О. и электро-снабженияе магазина</t>
  </si>
  <si>
    <t>Шубин А.С.           8-921-201-58-08</t>
  </si>
  <si>
    <t>с 01. 01.16 по 25.05.21</t>
  </si>
  <si>
    <t>11 ч. 17 мин.</t>
  </si>
  <si>
    <t>11 ч. 20 мин.</t>
  </si>
  <si>
    <t>с 10.11.2015 по 31.12.2030</t>
  </si>
  <si>
    <t>721-16 от 17.06.16</t>
  </si>
  <si>
    <t>16-514/СП</t>
  </si>
  <si>
    <t>16-515/СП</t>
  </si>
  <si>
    <t>722-16 от 17.06.16</t>
  </si>
  <si>
    <t>АПП от 15.07.16</t>
  </si>
  <si>
    <t>с 15.07.16 по  31.12.2026</t>
  </si>
  <si>
    <t xml:space="preserve">АПП от 10.11.15 </t>
  </si>
  <si>
    <t>ТУ №3 СП-Ок от 13.07.16г на подписи у пользователя      (с 14.07.16г)</t>
  </si>
  <si>
    <t>№3СП-Ок</t>
  </si>
  <si>
    <t>01.11.2016г</t>
  </si>
  <si>
    <t>37сп</t>
  </si>
  <si>
    <t>16спБ</t>
  </si>
  <si>
    <t>Опоры ВЛ в п. Боровичи - 5 шт. в районе ул. Подбельского</t>
  </si>
  <si>
    <t>14 ч. 49 мин.</t>
  </si>
  <si>
    <t>физическое лицо</t>
  </si>
  <si>
    <t>15 ч. 03 мин.</t>
  </si>
  <si>
    <t xml:space="preserve">временое электроснабжение освещения административного здания по ТУ № 626-16 от 24.05.2016 </t>
  </si>
  <si>
    <t>на основании переписки (часть опор не наши, остальные вошли в другой договор)</t>
  </si>
  <si>
    <t>АПП от 12.08.16</t>
  </si>
  <si>
    <t>с 12.08.16 по 31.12.2025</t>
  </si>
  <si>
    <t>с 01.01.2016 по 31.12.2025</t>
  </si>
  <si>
    <t>16-648/СП</t>
  </si>
  <si>
    <t>38сп</t>
  </si>
  <si>
    <t>9ч. 05 мин.</t>
  </si>
  <si>
    <t>8-921-027-03-04</t>
  </si>
  <si>
    <t>опоры ВЛ в н.п.Юрьево от д.11 до д.53</t>
  </si>
  <si>
    <t>АПП от 02.08.2016</t>
  </si>
  <si>
    <t>с 02.08.16 по  31.12.2026</t>
  </si>
  <si>
    <t>5сп-Ок</t>
  </si>
  <si>
    <t>14ч 47м</t>
  </si>
  <si>
    <t>строительство линии связи для интернета</t>
  </si>
  <si>
    <t>обеспечение интернет согласно государственной программе</t>
  </si>
  <si>
    <t>05.07.16г</t>
  </si>
  <si>
    <t>Ростелеком</t>
  </si>
  <si>
    <t>АПП от 01.09.16</t>
  </si>
  <si>
    <t>с 01.09.2016 по 31.12.2035</t>
  </si>
  <si>
    <t>с 01.09.2016 по 31.12.2030</t>
  </si>
  <si>
    <t xml:space="preserve">Практика </t>
  </si>
  <si>
    <t>11.08.2016г.</t>
  </si>
  <si>
    <t>15ч15м</t>
  </si>
  <si>
    <t>ВЛ-0,4кВ ф.ул.Советская,д.19  от ТП-21 п.Угловка,оп.№1,2,3,4,5</t>
  </si>
  <si>
    <t>сентябрь 2016г.</t>
  </si>
  <si>
    <t>31.12.2020г</t>
  </si>
  <si>
    <t xml:space="preserve">Давидков Л.Г.  8-911-643-94-75;                       </t>
  </si>
  <si>
    <t>6сп-Ок</t>
  </si>
  <si>
    <t>24.08.2016г.</t>
  </si>
  <si>
    <t>15ч00м</t>
  </si>
  <si>
    <t xml:space="preserve">ВЛ-10кВ  Л-9 ТПС  Угловка до ЗТП-12 , оп №40 - 1шт;  ВЛ-0,4кВ  ф.ул Центральная  от ЗТП-12 , оп.№1,2,б/н - 3шт; </t>
  </si>
  <si>
    <t>ТУ№5 СП-Ок от23.08.2016г</t>
  </si>
  <si>
    <t>№5СП-Ок</t>
  </si>
  <si>
    <t>заключен 14.09.2016г</t>
  </si>
  <si>
    <t>14.12.2016г</t>
  </si>
  <si>
    <t>ТУ№6 СП-Ок от 29.08.2016г</t>
  </si>
  <si>
    <t>№6СП-Ок</t>
  </si>
  <si>
    <t>нет схем (отправлено заказное письмо 13.09.2016г на имя Е.А. Хуциева)</t>
  </si>
  <si>
    <t>отправлен отказ 13.07.16г (заказным письмом)</t>
  </si>
  <si>
    <t>1134-16 от 12.09.16</t>
  </si>
  <si>
    <t>12 мес</t>
  </si>
  <si>
    <t>16-706/СП</t>
  </si>
  <si>
    <t>7сп-Ок</t>
  </si>
  <si>
    <t>08сп-ч</t>
  </si>
  <si>
    <t>29.09.2016 г.</t>
  </si>
  <si>
    <t>14ч.35 мин.</t>
  </si>
  <si>
    <t>г. Малая Вишера: ул. 50 лет Октября опора 8, 9/1, ул. Московская  опоры с 18-23, ул. Урицкого опоры 8-11, ул. Революции ВЛ-НО от ТП - 31 опоры 13-18, ул. Гоголя ВЛ-НО от ТП - 8 опоры 31-32, ВЛИ 0,4 "Гоголя "опора №30</t>
  </si>
  <si>
    <t>01.11.2016 г.</t>
  </si>
  <si>
    <t>направлено письмо об отказе в СП в связи с отсутствием технической возможности (29.09.16)</t>
  </si>
  <si>
    <t>39сп</t>
  </si>
  <si>
    <t>Великий Новгород\39сп ПАО Ростелеком\заявка 39сп перечень опор.pdf</t>
  </si>
  <si>
    <t>Ионова Галина Дмитриевна
782585
Тимкин В.В. 
816 60 33 580</t>
  </si>
  <si>
    <t>16-764/СП-Ч</t>
  </si>
  <si>
    <t>16-764/СП</t>
  </si>
  <si>
    <t>31.12.2030 год</t>
  </si>
  <si>
    <t>Опоры ВЛ В.Новгород, ул. Б.Московская 2шт.</t>
  </si>
  <si>
    <t>АПП от 01.10.16</t>
  </si>
  <si>
    <t>с 01.10.16 по 31.12.2026</t>
  </si>
  <si>
    <t>09cп-ч</t>
  </si>
  <si>
    <t>19.10.2016 г.</t>
  </si>
  <si>
    <t>11 ч 00 мин.</t>
  </si>
  <si>
    <t>01.10.2016г.</t>
  </si>
  <si>
    <t xml:space="preserve"> ВЛ 10 кВ Л-4 ПС Кулотино, Л-3 ПС Кулотино, ВЛ 0,4 Н.О. ул. Кирова, Ворошилова п.Кулотино</t>
  </si>
  <si>
    <t>30.10.2041г.</t>
  </si>
  <si>
    <t>г. Чудово: ВЛ 0,4 кВ ТП -34 ф. "ул. Иванова" опоры №31,10,16,17,18,19,20,21,22,23,24,25,26,27,28,29Б</t>
  </si>
  <si>
    <t>1025-16 от 16.08.16
ДТП № 11/274-16-ТП</t>
  </si>
  <si>
    <t>16-802/СП</t>
  </si>
  <si>
    <t>16-802/СП-Ч</t>
  </si>
  <si>
    <t>отдано на подпись 02.11.2016</t>
  </si>
  <si>
    <t xml:space="preserve">40сп </t>
  </si>
  <si>
    <t>ЗЭТ-Телеком</t>
  </si>
  <si>
    <t>АПП от 01.11.2016</t>
  </si>
  <si>
    <t>с 01.11.2016 по 31.12.2026</t>
  </si>
  <si>
    <t>2
1</t>
  </si>
  <si>
    <t>6спВ</t>
  </si>
  <si>
    <t>13ч. 51мин.</t>
  </si>
  <si>
    <t>г.Валдай опоры ВЛ ул. Генерала Белова - 2шт., Комсомольский пр. - 7шт</t>
  </si>
  <si>
    <t>с 01.11.2016 по 31.12.2025</t>
  </si>
  <si>
    <t>совместный подвес ВОЛС</t>
  </si>
  <si>
    <t>17спБ</t>
  </si>
  <si>
    <t>15ч.22 мин.</t>
  </si>
  <si>
    <t>16спБ/1</t>
  </si>
  <si>
    <t>15 ч. 25 мин.</t>
  </si>
  <si>
    <t xml:space="preserve">аннулирование заявки №16 спБ от 08.08.2016 в связи с переносом сроков строительства </t>
  </si>
  <si>
    <t>41сп</t>
  </si>
  <si>
    <t>Опоры ВЛ ул. Прусская д.25- 3 опоры</t>
  </si>
  <si>
    <t xml:space="preserve"> Опоры ВЛ ул.Псковская д.50 к.2 - Псковская д.56 - 5 опор</t>
  </si>
  <si>
    <t>13ч. 25 мин.</t>
  </si>
  <si>
    <t>14ч. 00 мин.</t>
  </si>
  <si>
    <t>№ 16-882/СП-Б1, № 16-882/СП-Б2, № 16-882/СП-Б3, № 16-882/СП-Б4, № 16-882/СП-Б5, № 16-882/СП-С1, № 16-882/СП-С2, № 16-882/СП-Ч, № 16-882/СП-О, № 16-882/СП-В, № 1353-16</t>
  </si>
  <si>
    <t>16-882/СП</t>
  </si>
  <si>
    <t>3 мес</t>
  </si>
  <si>
    <t>с 01.01.2017 по 31.12.2017</t>
  </si>
  <si>
    <t>аннулировано по письму №11/1674 от 27.10.2016</t>
  </si>
  <si>
    <t>Акт демонтажа от 13.09.2016г.
Акт демонтажа от 14.11.16</t>
  </si>
  <si>
    <t>18спБ</t>
  </si>
  <si>
    <t>15 ч.47 мин.</t>
  </si>
  <si>
    <t xml:space="preserve">Опоры ВЛ в г. Пестово ул.Филадельфина  </t>
  </si>
  <si>
    <t>1406-16 от 24.11.16</t>
  </si>
  <si>
    <t>16-898/СП</t>
  </si>
  <si>
    <t>аннулировано по письму №7/1344 от 28.11.2016</t>
  </si>
  <si>
    <t>АПП от 17.05.16</t>
  </si>
  <si>
    <t>16-914/СП-В</t>
  </si>
  <si>
    <t>16-914/СП</t>
  </si>
  <si>
    <t>отдано на подпись 08.12.2016 (+ТУ)</t>
  </si>
  <si>
    <t>АПП от 01.12.2016</t>
  </si>
  <si>
    <t xml:space="preserve">с 01.12.2016 по 31.12.2030 </t>
  </si>
  <si>
    <t>5
4</t>
  </si>
  <si>
    <t>42сп</t>
  </si>
  <si>
    <t>15ч.33 мин.</t>
  </si>
  <si>
    <t>опоры ВЛ вдоль ул.Герасименко-Маницына, вдоль ул.Андреевская от пересечения с ул. Герасименко-Маницина до пересечения с ул.Черемнова-Конюхова -10шт., вдоль ул.Черемного-Конюхова от пересечения с ул. Андреевской до пересечения с ул.Б.Московская- 4шт.</t>
  </si>
  <si>
    <t>43сп</t>
  </si>
  <si>
    <t>8ч.44мин.</t>
  </si>
  <si>
    <t>01.12.20116</t>
  </si>
  <si>
    <t>опоры ВЛ в районе ул.Новолучанская и ул.Конюшенная - 9 шт.</t>
  </si>
  <si>
    <t>16-937/СП-Б</t>
  </si>
  <si>
    <t>16-937/СП</t>
  </si>
  <si>
    <t>16-879/СП-Б</t>
  </si>
  <si>
    <t>16-879/СП</t>
  </si>
  <si>
    <t>1507-16 от 19.12.16</t>
  </si>
  <si>
    <t>17-16/СП</t>
  </si>
  <si>
    <t>1532-16 от 28.12.16</t>
  </si>
  <si>
    <t>17-17/СП</t>
  </si>
  <si>
    <t>3спС</t>
  </si>
  <si>
    <t>10ч. 10 мин.</t>
  </si>
  <si>
    <t>Опоры ВЛ в г. Старая Русса, ул. Латышских Гвардейцев - 5 шт.</t>
  </si>
  <si>
    <t>8963 333 37 75</t>
  </si>
  <si>
    <t xml:space="preserve">"СК "Возрождение-10" </t>
  </si>
  <si>
    <t>44сп</t>
  </si>
  <si>
    <t>опоры ВЛ по ул. Славянской - 7шт.</t>
  </si>
  <si>
    <t>17-44/СП</t>
  </si>
  <si>
    <t>17-44/СП-С</t>
  </si>
  <si>
    <t xml:space="preserve">Иванов С.В.      +7-921-730-31-33
Вера Ивановна Краснопеева
8921 022 11 90 </t>
  </si>
  <si>
    <t>10ч. 45мин.</t>
  </si>
  <si>
    <t>с 01.01.2016 по 31.12.2055</t>
  </si>
  <si>
    <t>Компания ТрансТелеКом</t>
  </si>
  <si>
    <t>Акционерное общество</t>
  </si>
  <si>
    <t>10сп-ч</t>
  </si>
  <si>
    <t>03.02.2017 г.</t>
  </si>
  <si>
    <t>10 ч 30 мин.</t>
  </si>
  <si>
    <t>г. Чудово: ул. Новопарковая ул. Никифорова - ТП-7 ф. "ул. Ленина" опоры № 25,44,45,46,47; ул. Ленина - ТП-28 "ул. Ленина к ж/д переезду" опоры № 2,3,4,5,6,7,8; ул. Свободы - ТП 86 ф. "ул. Свободы" (линия-1) опоры № 12,11,10,9,8,7,6,5,4,3</t>
  </si>
  <si>
    <t>01.01.2017г.</t>
  </si>
  <si>
    <t>31.12.2019г.</t>
  </si>
  <si>
    <t>предоставления услуг связи</t>
  </si>
  <si>
    <t>Додонов Николай Михайлович 89113556325</t>
  </si>
  <si>
    <t>65-17 от 27.01.2017</t>
  </si>
  <si>
    <t>17-74/СП</t>
  </si>
  <si>
    <t>Соловьев А.Г.</t>
  </si>
  <si>
    <t>45сп</t>
  </si>
  <si>
    <t>16ч. 30 мин.</t>
  </si>
  <si>
    <t>Опоры ВЛ-0,4 от ТП-63 во дворе жилого дома ул. Б.Московская д.31/7 - 2шт.</t>
  </si>
  <si>
    <t>Совместный подвес СИП для выполения п.11.2 согласно ТУ 88-17 от 02.02.2017</t>
  </si>
  <si>
    <t>16сп-ч</t>
  </si>
  <si>
    <t>г.Чудово по Грузинскому шоссе и ул.Солдатова - опоры ВЛ - 51 шт.</t>
  </si>
  <si>
    <t>8 ч. 34 мин.</t>
  </si>
  <si>
    <t>АПП от 06.02.17</t>
  </si>
  <si>
    <t>Андрей Геннадьевич 89116052089</t>
  </si>
  <si>
    <t>123-17 от 15.02.17</t>
  </si>
  <si>
    <t>17-113/СП</t>
  </si>
  <si>
    <t>совместный подвес СИП для электроснабжения стройплощадки жилого дома ул.Орловская 37</t>
  </si>
  <si>
    <t>Физическое лицо</t>
  </si>
  <si>
    <t xml:space="preserve"> 06.03.2017</t>
  </si>
  <si>
    <t>Акт осмотра от 13.03.2017</t>
  </si>
  <si>
    <t>46сп</t>
  </si>
  <si>
    <t>10ч. 20мин.</t>
  </si>
  <si>
    <t>1 опра от ТП-353 до БС ПАО"МТС" (ул.Державина д.1 к.2)</t>
  </si>
  <si>
    <t>"Мобильные ТелеСистемы"</t>
  </si>
  <si>
    <t>Иванов Сергей Владимирович
903133
Краснопеева Вера Ивановна
89210221190</t>
  </si>
  <si>
    <t>47сп</t>
  </si>
  <si>
    <t>14ч. 10мин.</t>
  </si>
  <si>
    <t>Опоры на участке ул. Хутынская д.29 - ул. Рахманинова д.8 - 28 шт</t>
  </si>
  <si>
    <t>АПП от 09.03.2017</t>
  </si>
  <si>
    <t>с 09.03.2017 по 20.06.2021</t>
  </si>
  <si>
    <t>48сп</t>
  </si>
  <si>
    <t>14ч. 28 мин</t>
  </si>
  <si>
    <t>опоры ВЛ п.Батецкий ул.Зосимова - 4 шт.</t>
  </si>
  <si>
    <t>совместный подвес СИП</t>
  </si>
  <si>
    <t>"Управление по материально-техническому и хозяйственному обеспечению деятельности мировых судей по Новгородской области"</t>
  </si>
  <si>
    <t>государственное областное казенное учреждение</t>
  </si>
  <si>
    <t>17сп-ч</t>
  </si>
  <si>
    <t>10 ч.53 мин.</t>
  </si>
  <si>
    <t>г.Чудово ул.Молодогвардейская, д.3 - ул.Октябрьская, д.1 -8 опор</t>
  </si>
  <si>
    <t>22-53-33</t>
  </si>
  <si>
    <t>308-17 от 05.04.2017</t>
  </si>
  <si>
    <t>17-244/СП</t>
  </si>
  <si>
    <t>АПП от 06.04.2017</t>
  </si>
  <si>
    <t>с 06.04.2017 до 31.12.2019</t>
  </si>
  <si>
    <t>18сп-Ч</t>
  </si>
  <si>
    <t>г. Чудово ул.Восстания - опоры ВЛ - 4 шт.</t>
  </si>
  <si>
    <t>Пантелейчук А.Н. 89506842130</t>
  </si>
  <si>
    <t>322-17 от 12.04.2017</t>
  </si>
  <si>
    <t>17-280/СП</t>
  </si>
  <si>
    <t>отдано на подпись 20.04.2017</t>
  </si>
  <si>
    <t>"ВымпелКом"</t>
  </si>
  <si>
    <t>19спБ</t>
  </si>
  <si>
    <t>49сп</t>
  </si>
  <si>
    <t>20спБ</t>
  </si>
  <si>
    <t>11ч. 25мин.</t>
  </si>
  <si>
    <t>Опоры ВЛ от существующей муфты на пересечении ул. Транспортная/Коммунистическая до новой БС ул. Энтузиастов д.15 - 18 опор</t>
  </si>
  <si>
    <t>Опоры ВЛ от существующей муфты на пересечении ул. Подбельского/ул. Гоголя до новой БС на трубе котельной ул. Подбельского д.6А - 22 опоры</t>
  </si>
  <si>
    <t>"Максима"</t>
  </si>
  <si>
    <t>ВОЛС по опорам от пр. А.Корсунова д.54 (БС 13869 НО-Григорово) до новой БС ул. Коровникова д.9 к.2 - 17 опор</t>
  </si>
  <si>
    <t>21спБ</t>
  </si>
  <si>
    <t>опоры ВЛ в г.Боровичи от ул.Лавра Павлова д.27 до ул.Лядова котельная №24</t>
  </si>
  <si>
    <t>8 ч.48 мин.</t>
  </si>
  <si>
    <t xml:space="preserve"> "Новгород АГП" </t>
  </si>
  <si>
    <t xml:space="preserve"> акционерное общество</t>
  </si>
  <si>
    <t>50сп</t>
  </si>
  <si>
    <t>11 ч. 25 мин.</t>
  </si>
  <si>
    <t>13 ч. 55 мин.</t>
  </si>
  <si>
    <t>опора №9 ул.Хутынская д.16А</t>
  </si>
  <si>
    <t>17-210/СП-Ч</t>
  </si>
  <si>
    <t>17-210/СП</t>
  </si>
  <si>
    <t>Аннулировано по письму № 7/479 от 28.04.2017</t>
  </si>
  <si>
    <t>22спБ</t>
  </si>
  <si>
    <t>14 ч.13мин.</t>
  </si>
  <si>
    <t>опоры ВЛ от существующей муфты на пересечении ул. Гоголя/ул.Тухунская до новой БС ул. Ботаническая д.3А (труба котельной) - 17 опор</t>
  </si>
  <si>
    <t>399-17 от 03.05.2017г.</t>
  </si>
  <si>
    <t>17-346/СП</t>
  </si>
  <si>
    <t>Иванов Сергей Владимирович
903133                                     Белова Галина Евгеньевна                                          8 921 026 32 31</t>
  </si>
  <si>
    <t>17-369/СП-Б</t>
  </si>
  <si>
    <t>17-369/СП</t>
  </si>
  <si>
    <t>Аннулировано по письму заявителя № 46сп/1 от 30.05.2017</t>
  </si>
  <si>
    <t>АПП от 12.04.17</t>
  </si>
  <si>
    <t>с 12.04.2017 до 31.12.2026</t>
  </si>
  <si>
    <t>отказ по письму № 504/1 от 02.06.17</t>
  </si>
  <si>
    <t>отказ по письму № 504/2 от 02.06.17</t>
  </si>
  <si>
    <t>Аннулировано автоматически в связи с нарушениея срока подписания договора</t>
  </si>
  <si>
    <t>ДТП № 11/286-16-ТП</t>
  </si>
  <si>
    <t>17-404/СП-Б</t>
  </si>
  <si>
    <t>17-404/СП</t>
  </si>
  <si>
    <t>4спС</t>
  </si>
  <si>
    <t>10ч. 40 мин.</t>
  </si>
  <si>
    <t>Опоры ВЛ Старорусский район, п.Поддорье, в районе ул.Октябрьская и ул. Победы 18 шт.</t>
  </si>
  <si>
    <t>23спБ</t>
  </si>
  <si>
    <t>14ч. 55 мин.</t>
  </si>
  <si>
    <t>Опоры ВЛ  от существующей муфты на пересечении ул.Гоголя/ул.Тухунская до новой БС по адресу: Ботаническая д.3А (труба котельной) - 17 опор</t>
  </si>
  <si>
    <t>17-429/СП-С</t>
  </si>
  <si>
    <t>17-429/СП</t>
  </si>
  <si>
    <t>17-428/СП-Б</t>
  </si>
  <si>
    <t>17-428/СП</t>
  </si>
  <si>
    <t>17-426/СП-Ч</t>
  </si>
  <si>
    <t>17-426/СП</t>
  </si>
  <si>
    <t xml:space="preserve"> "Инвест-Девелопмент"</t>
  </si>
  <si>
    <t>52сп</t>
  </si>
  <si>
    <t>11ч. 42м.</t>
  </si>
  <si>
    <t>Опоры ВЛ-0,4 ул.Троицкая - 6шт.</t>
  </si>
  <si>
    <t>53сп</t>
  </si>
  <si>
    <t>12ч. 12мин.</t>
  </si>
  <si>
    <t>Муфта на опоре  пересечении ул.Московская и Державина до ул.Московская д.57 ООО "Прагматика" -13 опор</t>
  </si>
  <si>
    <t>24спБ</t>
  </si>
  <si>
    <t>15 ч. 31 мин.</t>
  </si>
  <si>
    <t>Опоры ВЛ  от существующей муфты на пересечении ул.Загородная/Рудничная до новой БС по адресу: Энтузиастов д.15 (крыша магазина "Дикси" - 2 опоры</t>
  </si>
  <si>
    <t>Аннулировано по письму № 7/718 от 28.06.2017</t>
  </si>
  <si>
    <t>592-17 от 27.06.2017</t>
  </si>
  <si>
    <t>17-464/СП</t>
  </si>
  <si>
    <t>ДТП № 11/135-17-ТП</t>
  </si>
  <si>
    <t>89082255580 Михеев АЛ</t>
  </si>
  <si>
    <t>14ч 50 мин</t>
  </si>
  <si>
    <t>Опоры №№ 9,10 ВЛ-0,4 линия 2от ТП-2 ул. Карла Маркса, п. Парфино.  Опоры №№ 2,3,4 линии 1 от ТП-3, расположенных около пересечения ул. К.Маркса и ул. Строителей п. Парфино</t>
  </si>
  <si>
    <t>бессрочно</t>
  </si>
  <si>
    <t>Кутузов Роман Михайлович   8-960-205-55-43</t>
  </si>
  <si>
    <t>5спС</t>
  </si>
  <si>
    <t>с 14.06.2017 по 14.06.2018</t>
  </si>
  <si>
    <t>54сп</t>
  </si>
  <si>
    <t>16 ч. 11 мин.</t>
  </si>
  <si>
    <t>опоры ВЛ по ул. Парковая и ул. Державина - 21 опора</t>
  </si>
  <si>
    <t>Аннулировано по письму № 7/769 от 13.07.2017</t>
  </si>
  <si>
    <t>17-513/СП-Б</t>
  </si>
  <si>
    <t>17-513/СП</t>
  </si>
  <si>
    <t>7спВ</t>
  </si>
  <si>
    <t>10 ч. 28 мин.</t>
  </si>
  <si>
    <t>г.Валдай опоры ВЛ-04кВ ул. Победы - 3 шт.</t>
  </si>
  <si>
    <t>17-546/СП-В</t>
  </si>
  <si>
    <t>17-546/СП</t>
  </si>
  <si>
    <t>Сосновских МВ 89210270304</t>
  </si>
  <si>
    <t>Акт приёма- передачи мест на опорах</t>
  </si>
  <si>
    <t>АПП от 10.02.2017</t>
  </si>
  <si>
    <t>ДТП № 11/556-16-ТП</t>
  </si>
  <si>
    <t>Акт осмотра от 01.10.15</t>
  </si>
  <si>
    <t>На основании Акта осмотра с 13.03.17 по 31.12.26</t>
  </si>
  <si>
    <t>выдано на подпись 02.08.2017</t>
  </si>
  <si>
    <t>ДС № 1                                         выдано на подпись 02.08.2017</t>
  </si>
  <si>
    <t>АПП от 01.04.2017</t>
  </si>
  <si>
    <t>с 01.04.2017 до 31.12.2026</t>
  </si>
  <si>
    <t>заключен    1.08.2016г
Аннулировано на основании письма исх.78 от 27.07.2017</t>
  </si>
  <si>
    <t xml:space="preserve">с 01.04.2017 по 31.12.2027 </t>
  </si>
  <si>
    <t>акт сверки от 21.12.2016</t>
  </si>
  <si>
    <t>"Новлайн"</t>
  </si>
  <si>
    <t>8спВ</t>
  </si>
  <si>
    <t>16 ч. 35 мин.</t>
  </si>
  <si>
    <r>
      <t xml:space="preserve">1527           </t>
    </r>
    <r>
      <rPr>
        <sz val="11"/>
        <color rgb="FF0070C0"/>
        <rFont val="Times New Roman"/>
        <family val="1"/>
        <charset val="204"/>
      </rPr>
      <t>1612</t>
    </r>
  </si>
  <si>
    <r>
      <t xml:space="preserve">54                   </t>
    </r>
    <r>
      <rPr>
        <sz val="11"/>
        <color rgb="FF0070C0"/>
        <rFont val="Times New Roman"/>
        <family val="1"/>
        <charset val="204"/>
      </rPr>
      <t>60</t>
    </r>
  </si>
  <si>
    <t>55сп</t>
  </si>
  <si>
    <t>14ч. 25 мин.</t>
  </si>
  <si>
    <t>..\..\..\96_Ресурсы\Заявки\Заявки\2017\Заявки скан\Заявки на совместный подвес\Новгород\№ 55сп ПАО Ростелеком\Перечень опор.pdf</t>
  </si>
  <si>
    <t>Опора ВЛИ-0,4 кВ ул. Народная г. Валдай -1 шт.                            Опоры ВЛИ-0,4 кВ проспект Советский г. Валдай -9 шт.
Опоры ВЛИ-0,4 кВ пл. Кузнечная, г. Валдай - 7 шт.</t>
  </si>
  <si>
    <t>17-668/СП-В</t>
  </si>
  <si>
    <t>На основании Акта осмотра с 24.08.17 по 31.12.27</t>
  </si>
  <si>
    <t>25спБ</t>
  </si>
  <si>
    <t>8 ч.36 мин.</t>
  </si>
  <si>
    <t>Опоры ВЛ в г. Боровичи от ул.А.Невского, д.10, з-д Мстадор до мкр. Мстинский д.1 - 14 шт.</t>
  </si>
  <si>
    <t>с 17.10. по 20.08.2017              ДС до 31.12.2027г.</t>
  </si>
  <si>
    <t>АПП от 17.10.16 АПП к ДС  от 13.09.2017г.</t>
  </si>
  <si>
    <t>АПП от 28.08.2017</t>
  </si>
  <si>
    <t xml:space="preserve">с 28.08.2017 до 31.12.2027 </t>
  </si>
  <si>
    <t>6спС</t>
  </si>
  <si>
    <t>09ч 00 мин</t>
  </si>
  <si>
    <t>Опоры № 5,6,7  ул.Загородная от ТП-11 г.Сольцы, опоры № 28-30,39,40,41,43,44,45,47 от ТП-39 ул.Чернышевского г.Сольцы, опоры № 5,6,7 от ТП-39 пер.Дружбы г.Сольцы, опоры № 9,11 от ТП-36 ул.Володарского г.Сольцы, опоры № 6,8,9,48,49,50,51 от ТП-11 ул.Ленина г.Сольцы, опоры №16,17,11 от ТП-12 пер.2-ой Советский г.Сольцы, опоры №6,7,10,11,13,15,16,17 от ТП-35 ул.Некрасова г.Сольцы, опоры № 8,12,13 от ТП-6 ул.Заречная г.Сольцы, опоры № 12-15 от ТП-34 ул.Пионерская г.Сольцы; опоры №12,16,18,19 линия 3 ул.Зеленая п.Шимск , опоры № 5,6,7,9,10 линия 2 ул.Зеленая п.Шимск, опоры № 15 Линия 1 ул.Набережная-1 п.Шимск, опоры №9,15,14 линия 1 п.Шимск ул.Набережная-2, опоры № 17 линия1 , опоры № 7,17,35 линия 2 п.Шимск ул.Комсомольская, опоры №80,10,7 линия-5 ул.Школьная п.Шимск, опоры № 28,30,29 линия-1 ул.Строителей п.Шимск, опоры № 6,12,19,11,22 линия-1 ул.Механизаторов п.Шимск, опоры № 7 линия 2 ул.Механизаторов п.Шимск, опоры № 12 линия-7 ул.Лесная п.Шимск, опоры № 31,32,33 линия-7 ул.1 Мая п.Шимск, опоры № 10 линия-2 ул.Советская п.Шимск, опоры № 4,5,6, линия-7 ул.Советская п.Шимск , опоры № 4 линия-10 ул.Советская п.Шимск , опоры № 78 линия 10 ул.Октябрьская п.Шимск, опоры № 6,7,8 линия-1 ул.Совхозная ст.УТоргош, опоры № 5,6,9,10 линия-2 ул.Полевая ст.УТоргош, опоры № 38,39,40,41 линия-3 ул.Новая ст.УТоргош, опоры № 22,23,24,25,26 линия-2 ул.Набережная ст.УТоргош, опоры № 7,8- линия 2 пер.Советский ст.УТоргош</t>
  </si>
  <si>
    <t xml:space="preserve">для размещения сетей связи </t>
  </si>
  <si>
    <t xml:space="preserve">8162-782585 Ионова Г.Д. по доверенности </t>
  </si>
  <si>
    <t>7спС</t>
  </si>
  <si>
    <t>14 ч 59 мин</t>
  </si>
  <si>
    <t>ВОЛС БС 53-0205 (Минеральная 24) - Курорт Старая Русса (Минеральная 62)</t>
  </si>
  <si>
    <t>Сильянов Константин Игоревич  89116399219</t>
  </si>
  <si>
    <t>"ЭкоТел"</t>
  </si>
  <si>
    <t xml:space="preserve">Ростелеком </t>
  </si>
  <si>
    <t>Мобильные ТелеСистемы</t>
  </si>
  <si>
    <t>АПП от 28.08.2017г.</t>
  </si>
  <si>
    <t>с 28.08.2017 по 31.12.2027</t>
  </si>
  <si>
    <t>заявка аннулирована письмом 19/4 от 27.09.2017</t>
  </si>
  <si>
    <t>56сп</t>
  </si>
  <si>
    <t>14ч. 17 мин.</t>
  </si>
  <si>
    <t>14ч. 23 мин.</t>
  </si>
  <si>
    <t>14ч. 27 мин.</t>
  </si>
  <si>
    <t>57сп</t>
  </si>
  <si>
    <t>58сп</t>
  </si>
  <si>
    <t>59сп</t>
  </si>
  <si>
    <t>от ул.Парковая д.5 к.1 до БС 13870 ул.Парковая д.19, опора ЛЭП 10кВ - 32 шт.</t>
  </si>
  <si>
    <t>от ул.Хутынская д.56 БС 13807 труба котельной до новой БС ул.Хутынская д.10 лит.А - 26 шт.</t>
  </si>
  <si>
    <t>от ул.Б.С.-Петербургская д.107 до новой БС ул.Щусева д.8Б, ЦТП - 14шт.</t>
  </si>
  <si>
    <t>12ч. 23 мин.</t>
  </si>
  <si>
    <t>от пр.А.Корсунова д.54 до новой БС ул.Коровникова д.6 здание КНС №23 - 15 шт.</t>
  </si>
  <si>
    <t>60сп</t>
  </si>
  <si>
    <t>11ч. 13мин.</t>
  </si>
  <si>
    <t>г.В.Новгород, ул. Советской Армии - 1 опора № 32/13 ВЛ 10 кВ</t>
  </si>
  <si>
    <t>Аннулировано по письму № 7/1143 от 18.10.2017г.</t>
  </si>
  <si>
    <t>1022-17 от 16.10.2017</t>
  </si>
  <si>
    <t>1023-17 от 16.10.2017</t>
  </si>
  <si>
    <t>17-780/СП</t>
  </si>
  <si>
    <t>17-781/СП</t>
  </si>
  <si>
    <t>22</t>
  </si>
  <si>
    <t>3</t>
  </si>
  <si>
    <t>12ч.43мин.</t>
  </si>
  <si>
    <t>опоры ВЛ г.Окуловка ул.Парфенова д.3 по ул. Парфенова - 8 опор</t>
  </si>
  <si>
    <t>12сп-Ок</t>
  </si>
  <si>
    <t>0</t>
  </si>
  <si>
    <r>
      <t xml:space="preserve">137
</t>
    </r>
    <r>
      <rPr>
        <sz val="11"/>
        <color rgb="FF005EA4"/>
        <rFont val="Times New Roman"/>
        <family val="1"/>
        <charset val="204"/>
      </rPr>
      <t>103,50 с 01.11.2017</t>
    </r>
  </si>
  <si>
    <t>17-839/СП</t>
  </si>
  <si>
    <t>17-839/СП-О</t>
  </si>
  <si>
    <t>1056-17 от 20.10.2017</t>
  </si>
  <si>
    <t>17-806/СП</t>
  </si>
  <si>
    <t>2</t>
  </si>
  <si>
    <t xml:space="preserve">СЗ в СБ и ЮО № 11/1807 от 01.11.2017 </t>
  </si>
  <si>
    <t>Акт осмотра от 03.08.2017г.</t>
  </si>
  <si>
    <t>на основании акта осмотра с 15.08.2017г. до 31.12.2037</t>
  </si>
  <si>
    <t>ДС №1                 от 27.12.2016   ДС №2                от 18.05.2017
ДС № 3               от 21.06.2017             ДС №4    08.11.2017</t>
  </si>
  <si>
    <t xml:space="preserve">        3212           3207
3160</t>
  </si>
  <si>
    <t>137                 103,5 с 01.11.2017г.</t>
  </si>
  <si>
    <t>446754      446 072,00 с 10.04.2017г.
439633,00 со 2 мая 2017   332131,50 с 01.11.2017г.</t>
  </si>
  <si>
    <t>17-885/СП-Б</t>
  </si>
  <si>
    <t>17-885/СП</t>
  </si>
  <si>
    <t>29
27</t>
  </si>
  <si>
    <t xml:space="preserve">
103,50 </t>
  </si>
  <si>
    <t xml:space="preserve">
1759,50 </t>
  </si>
  <si>
    <t>17-668/СП с протоколом разногласий</t>
  </si>
  <si>
    <t>аннулировано по письму заявителя № 59сп/1 от 20.11.2017, опоры ВЛ-0,4кВ не принадлежат АО "Новгородоблэлектро"</t>
  </si>
  <si>
    <t>АПП от 07.11.2017г.</t>
  </si>
  <si>
    <t>26спБ</t>
  </si>
  <si>
    <t>11ч. 05 мин.</t>
  </si>
  <si>
    <t xml:space="preserve"> "Мегафон"</t>
  </si>
  <si>
    <t>61сп</t>
  </si>
  <si>
    <t>10ч 44мин.</t>
  </si>
  <si>
    <t>г.Великий Новгород от здания ул. Псковская д.1 до здания ул. Псковская д.4 - 7шт</t>
  </si>
  <si>
    <t>3
4</t>
  </si>
  <si>
    <t>приостановлено по письму № 7/1310 от 05.12.2017 (скан заявки в папке преостановленные, заявка в НО)</t>
  </si>
  <si>
    <t>137
103,5 с 01.11.2017г.</t>
  </si>
  <si>
    <t>АПП от 01.04.17</t>
  </si>
  <si>
    <r>
      <t xml:space="preserve">ДС №1                                             (повторно на выдачу 09.03.2016, п/о 25.03.2016 исх.№ 102/ОД)                вручено 28.03.2016       </t>
    </r>
    <r>
      <rPr>
        <sz val="11"/>
        <rFont val="Times New Roman"/>
        <family val="1"/>
        <charset val="204"/>
      </rPr>
      <t xml:space="preserve">ДС № 2                                  от 04.05.2016   
</t>
    </r>
    <r>
      <rPr>
        <sz val="11"/>
        <color rgb="FF005EA4"/>
        <rFont val="Times New Roman"/>
        <family val="1"/>
        <charset val="204"/>
      </rPr>
      <t xml:space="preserve">ДС №3 от 2017  </t>
    </r>
    <r>
      <rPr>
        <sz val="11"/>
        <rFont val="Times New Roman"/>
        <family val="1"/>
        <charset val="204"/>
      </rPr>
      <t xml:space="preserve">                     п/о передано в приемную 28.11.2017 исх. 683/ОД   </t>
    </r>
    <r>
      <rPr>
        <sz val="11"/>
        <color rgb="FF005EA4"/>
        <rFont val="Times New Roman"/>
        <family val="1"/>
        <charset val="204"/>
      </rPr>
      <t xml:space="preserve">   </t>
    </r>
    <r>
      <rPr>
        <sz val="11"/>
        <rFont val="Times New Roman"/>
        <family val="1"/>
        <charset val="204"/>
      </rPr>
      <t xml:space="preserve">      вернулось 06.12.2017                        </t>
    </r>
  </si>
  <si>
    <t xml:space="preserve">ДС №1 от 07.12.2017   </t>
  </si>
  <si>
    <t>242
225</t>
  </si>
  <si>
    <t>959
724,50 с 01.11.2017</t>
  </si>
  <si>
    <t>АПП 12.12.2017</t>
  </si>
  <si>
    <t>АПП от 01.12.2017</t>
  </si>
  <si>
    <t>Опоры ВЛ в г.Боровичи от ул. Загородная далее по пер. Чайковского до завода Эльбор - 18шт</t>
  </si>
  <si>
    <t>17-1005/СП-Б</t>
  </si>
  <si>
    <t>17-1005/СП</t>
  </si>
  <si>
    <t>17-792/СП</t>
  </si>
  <si>
    <t>50</t>
  </si>
  <si>
    <t>с 01.01.2018 по 31.12.2019</t>
  </si>
  <si>
    <t>926-17, 17-792/СП-О, 17-792/СП-С1, 17-792/СП-С2, 17-792/СП-Ч, 17-792/СП-Б1, 17-792/СП-Б2, 17-792/СП-Б3, 17-792/СП-Б4, 17-792/СП-Б5</t>
  </si>
  <si>
    <t>АПП не нужен</t>
  </si>
  <si>
    <t>1-С/СП/14.07.2017</t>
  </si>
  <si>
    <t xml:space="preserve">заключен . В Ст. Руссе Поступил в ПОП 18.07.2017. </t>
  </si>
  <si>
    <t>15
17</t>
  </si>
  <si>
    <t>АПП от 01.12.2017г.</t>
  </si>
  <si>
    <t>с 01.12.2017 по 31.12.2027</t>
  </si>
  <si>
    <t>АПП от 09.11.2017</t>
  </si>
  <si>
    <t xml:space="preserve">Малышев В.К.   
переуступка прав 
ООО "УК "Волхов" </t>
  </si>
  <si>
    <t>ВЛ-0,4кВ ф."Кафе Зодиак, ул. Добролюбова, МЧС" от ТП-37 г. Окуловка  ул. Добролюбова от перекрестка с ул. Центральной в сторону Бумажной фабрики</t>
  </si>
  <si>
    <t>Сильянов К.И. 8911-639-92-19</t>
  </si>
  <si>
    <t>13сп-Ок</t>
  </si>
  <si>
    <t>18-57/СП-О</t>
  </si>
  <si>
    <t>18-57/СП</t>
  </si>
  <si>
    <t>8
6</t>
  </si>
  <si>
    <t>договор и дс переданы в ЦОП  02.02.2018</t>
  </si>
  <si>
    <t>27спБ</t>
  </si>
  <si>
    <t>14ч. 34 мин.</t>
  </si>
  <si>
    <t>Опоры ВЛ в г.Боровичи по ул.л.Толстого и А.Кузнцова до здания Сбербанка по ул.А.Кузнецова д.38   - 14шт</t>
  </si>
  <si>
    <t>28спБ</t>
  </si>
  <si>
    <t>16 ч. 30 мин.</t>
  </si>
  <si>
    <t>Опоры ВЛ в п. Хвойная в районе ул. Мира от здания ФНС до здания Россельхозбанка - 3шт.</t>
  </si>
  <si>
    <t>31.01.2018 05.02.2018</t>
  </si>
  <si>
    <t>10ч27м         15ч. 13 мин.</t>
  </si>
  <si>
    <t>30.01.2018г    22.01.2018</t>
  </si>
  <si>
    <t>31.12.2047г.</t>
  </si>
  <si>
    <t>заявка пришла по эл почте в ОФ от МТС///договор передан в цоп 09.02.2018</t>
  </si>
  <si>
    <t>18-76/СП-Б</t>
  </si>
  <si>
    <t>18-76/СП</t>
  </si>
  <si>
    <t>АПП от 01.02.2018г.</t>
  </si>
  <si>
    <t>с 01.02.2018 по 31.12.2027</t>
  </si>
  <si>
    <t>62сп</t>
  </si>
  <si>
    <t>13ч. 50 мин.</t>
  </si>
  <si>
    <t>Опоры № 3/88, 4/88, 5/88 г. В. Новгород, ул. Герасименко-Маницына к зданию котельной ул. Герасименко-Маницына д.9а - 3 шт.</t>
  </si>
  <si>
    <t>18-112/СП-Б</t>
  </si>
  <si>
    <t>18-112/СП</t>
  </si>
  <si>
    <t>01-18 от 27.02.2018</t>
  </si>
  <si>
    <t>18-114/СП</t>
  </si>
  <si>
    <t>передано в цоп 06.03.2018</t>
  </si>
  <si>
    <t>передано в цоп 07.03.2018</t>
  </si>
  <si>
    <t>63сп</t>
  </si>
  <si>
    <t xml:space="preserve"> 11ч. 50 мин.</t>
  </si>
  <si>
    <t>Опоры г. В Новгород, ул. Каберова-Власьевская (ул. Шимская-ул. Орловская) -9 шт</t>
  </si>
  <si>
    <t>18-197/СП</t>
  </si>
  <si>
    <t>8</t>
  </si>
  <si>
    <t>передано в цоп 30.03.2018</t>
  </si>
  <si>
    <t>АПП от 03.04.2018</t>
  </si>
  <si>
    <t>03.04.2018 - 31.12.2042</t>
  </si>
  <si>
    <t xml:space="preserve">
АПП от 03.04.2018</t>
  </si>
  <si>
    <t>05.06.2017 - 31.12.2047</t>
  </si>
  <si>
    <t>Давидкова Миглена Цветанова</t>
  </si>
  <si>
    <t>ИП</t>
  </si>
  <si>
    <t>8сп-Ок</t>
  </si>
  <si>
    <t>ВЛ-0,4кВ ф. Трудоустройство, ул. Уральская, М.Маклая, Н. Николаева, клуб, юстиция, казначейство" от ТП-11 г. Окуловка (5 опор); ВЛ-0,4кВ ф. "ул. Кирова, Поликлиника, ул. Шевченко" от ТП-10 г. Окуловка (3 опоры); ВЛ-10кВ Л-5 ПС 330кВ " Окуловская" (4 опоры); ВЛ-10кВ Л-6 ТПС Окуловка (7 опор)</t>
  </si>
  <si>
    <t>01.06.2018г</t>
  </si>
  <si>
    <t>01.06.2023г</t>
  </si>
  <si>
    <t>Давидкова М.Ц. 8911-643-94-75</t>
  </si>
  <si>
    <t>15 ч. 43 мин.</t>
  </si>
  <si>
    <t>8спС</t>
  </si>
  <si>
    <t>14 ч 24 мин</t>
  </si>
  <si>
    <t>г. Старая Русса, 7 опор № 1,2,4, 6,7,8,13 по ул. Дзержинского от ул. Санкт-Петербургской д.8 (ОРТПЦ) до перекрестка с ул. Поперечная.</t>
  </si>
  <si>
    <t>Государственное областное казенное учреждение</t>
  </si>
  <si>
    <t>64сп</t>
  </si>
  <si>
    <t>14 ч. 25 мин.</t>
  </si>
  <si>
    <t>Совместный подвес СИП</t>
  </si>
  <si>
    <t>Опоры ВЛ 4 шт. п. Батецкий, ул. Засимова</t>
  </si>
  <si>
    <t>18-365/СП-С</t>
  </si>
  <si>
    <t>18-365/СП</t>
  </si>
  <si>
    <t>ДОГОВОР РАСТОРГНУТ С 01.04.2018г.</t>
  </si>
  <si>
    <r>
      <t xml:space="preserve">04.02.2016
</t>
    </r>
    <r>
      <rPr>
        <sz val="11"/>
        <color rgb="FFFF0000"/>
        <rFont val="Times New Roman"/>
        <family val="1"/>
        <charset val="204"/>
      </rPr>
      <t>ДОГОВОР РАСТОРГНУТ С 01.04.2018г.</t>
    </r>
  </si>
  <si>
    <r>
      <t xml:space="preserve">18.02.2016
</t>
    </r>
    <r>
      <rPr>
        <sz val="11"/>
        <color rgb="FFFF0000"/>
        <rFont val="Times New Roman"/>
        <family val="1"/>
        <charset val="204"/>
      </rPr>
      <t>ДОГОВОР РАСТОРГНУТ С 01.04.2018г.</t>
    </r>
  </si>
  <si>
    <t>ТУ№1СП-Ок от 16.05 2018г</t>
  </si>
  <si>
    <t>№1СП-Ок</t>
  </si>
  <si>
    <t>заключен 23.05.2018г</t>
  </si>
  <si>
    <t>23.08.2018г</t>
  </si>
  <si>
    <t>АПП от 29.05.2018</t>
  </si>
  <si>
    <t>с 29.05.2018 до 31.12.2022</t>
  </si>
  <si>
    <t>по 26.06.2018 с пролонгацией</t>
  </si>
  <si>
    <t>передано в цок 05.06.2018</t>
  </si>
  <si>
    <t>948-645</t>
  </si>
  <si>
    <t>02-18 от 26.03.2018</t>
  </si>
  <si>
    <t>03-18 от 28.05.2018</t>
  </si>
  <si>
    <t>4</t>
  </si>
  <si>
    <t>с 01.01.2018-31.12.2028</t>
  </si>
  <si>
    <t>АПП от 16.04.2018г.</t>
  </si>
  <si>
    <t>АПП от 13.04.2018г.</t>
  </si>
  <si>
    <t>АПП от 01.06.2018г.</t>
  </si>
  <si>
    <t>с 01.06.2018 по 31.12.2028</t>
  </si>
  <si>
    <t>с15.04.2018 по 31.12.2028</t>
  </si>
  <si>
    <t>с 13.04.2018 по 31.12.2028</t>
  </si>
  <si>
    <t>65сп</t>
  </si>
  <si>
    <t>10ч. 00 мин.</t>
  </si>
  <si>
    <t>66сп</t>
  </si>
  <si>
    <t>Опоры от пр. А.Корсунова д.40к.3 до ул. Зоотехническая д.5 - 6 шт</t>
  </si>
  <si>
    <t>Опоры от Б.Московская д.122 до ул. Державина - 4 шт.</t>
  </si>
  <si>
    <t>8-911-613-53-95
Митина Ксения Юрьевна</t>
  </si>
  <si>
    <t>06.06.2018г.</t>
  </si>
  <si>
    <t>г.Валдай опоры ВЛ-04кВ ул. Победы - 4 шт.опоры ВЛ-10кВ ул. Победы - 1 шт.</t>
  </si>
  <si>
    <t>2-3 квартал 2018г.</t>
  </si>
  <si>
    <t>11 СП-В</t>
  </si>
  <si>
    <t>18-445/СП</t>
  </si>
  <si>
    <t>ДС № 1                                         от 2018г.</t>
  </si>
  <si>
    <t>11спВ</t>
  </si>
  <si>
    <t>13 ч. 36 мин.</t>
  </si>
  <si>
    <t>АПП от 02.04.2018</t>
  </si>
  <si>
    <t>с 02.04.2018 по 31.12.2042</t>
  </si>
  <si>
    <t>29спБ</t>
  </si>
  <si>
    <t>10 ч. 01 мин.</t>
  </si>
  <si>
    <t>Опоры ВЛ в районе ул. Международная д.6 в сторону ул. Ленинградская далее вдоль пешеходной дорожки в сторону ул. Кропоткина д.5 г.Боровичи - 4 шт.</t>
  </si>
  <si>
    <t>30спБ</t>
  </si>
  <si>
    <t>10 ч. 06 мин.</t>
  </si>
  <si>
    <t>Опоры ВЛ в районе ул. Международная д.6 в сторону ул. Ленинградская далее вдоль ул. Ленинградская, ул. Кропоткина до ул. Спасская площадь г.Боровичи - 17 шт.</t>
  </si>
  <si>
    <t>31спБ</t>
  </si>
  <si>
    <t>Опоры в районе пр.Гагарина д.3 и ул.Комунарной д.51 в сторону перекрестка с ул. Коммунарной, далее по ул. Подбельского г. Боровичи - 8 шт.</t>
  </si>
  <si>
    <t>10 ч. 13 мин.</t>
  </si>
  <si>
    <t>АПП от 14.05.2018г.</t>
  </si>
  <si>
    <t>АПП от 26.06.2018г.</t>
  </si>
  <si>
    <t>Максимов Игорь Николаевич</t>
  </si>
  <si>
    <t>67сп</t>
  </si>
  <si>
    <t>9ч. 20 мин.</t>
  </si>
  <si>
    <t>Опора ВЛ-0,4кВ у ТП-133</t>
  </si>
  <si>
    <t>совместный подвес для электроснабжения стройплощадки ул.Б. Московская</t>
  </si>
  <si>
    <t>выдано на подпись 29.06.2018</t>
  </si>
  <si>
    <t>АПП от 21.06.2018</t>
  </si>
  <si>
    <t>с 21.06.2018 по 31.12.2042</t>
  </si>
  <si>
    <t>АПП? Банкроты? Акт сверки, п/о вернулось 24.04.2018 исх. 11/531, письмо 11/916 вернулось 02.07.2018, находится у С.Кан.</t>
  </si>
  <si>
    <t>32спБ</t>
  </si>
  <si>
    <t>16 ч. 15 мин.</t>
  </si>
  <si>
    <t>Опоры ВЛ в г.Боровичи на участке: ул. Кольцова д.18 (быв. водонапорная башня) вдоль ул. 1-й Поселок, через ул. Кольцова до ул. Заводская д.42 - 7 шт.</t>
  </si>
  <si>
    <t xml:space="preserve">совместный подвес волоконно-оптического кабеля для предоставления услуг связи </t>
  </si>
  <si>
    <t>8-921-026-32-31 Белова Г.Е.</t>
  </si>
  <si>
    <t>68сп</t>
  </si>
  <si>
    <t>11 ч. 30 мин.</t>
  </si>
  <si>
    <t>Опоры от ул. Советской Армии д.7а до  ул. Державина д.1 к.2 - 9шт</t>
  </si>
  <si>
    <t>отказ  исх.№562 от 02.07.2018г.</t>
  </si>
  <si>
    <t>отказ исх.№563 от 02.07.2018г.</t>
  </si>
  <si>
    <t>АПП от 27.06.2018г.</t>
  </si>
  <si>
    <t xml:space="preserve">с 27.06.2018 по 31.12.2043 </t>
  </si>
  <si>
    <t>04-18 от 03.07.2018г.</t>
  </si>
  <si>
    <t>18-279/СП</t>
  </si>
  <si>
    <t>1</t>
  </si>
  <si>
    <t>18-282/СП</t>
  </si>
  <si>
    <t>18-282/СП-Б</t>
  </si>
  <si>
    <t>АПП от 30.06.2018</t>
  </si>
  <si>
    <t>Аннулировано по письму № 14/1082 от 29.06.2018г.</t>
  </si>
  <si>
    <t>Аннулировано по письму № 14/1083 от 29.06.2018г.</t>
  </si>
  <si>
    <t>передано в цок 27.06.2018</t>
  </si>
  <si>
    <t>передано в цоп 27.06.2018</t>
  </si>
  <si>
    <t>передано в цок 09.07.2018</t>
  </si>
  <si>
    <t>Аннулировано по письму № 14/1165 от 17.07.2018г.</t>
  </si>
  <si>
    <t>АПП от 11.07.2018г.</t>
  </si>
  <si>
    <t>16 ч 52 мин</t>
  </si>
  <si>
    <t>г. Старая Русса, 2 опоры № 10,11 пер. Загородный</t>
  </si>
  <si>
    <t>18-428/СП-С</t>
  </si>
  <si>
    <t>18-428/СП</t>
  </si>
  <si>
    <t>69сп</t>
  </si>
  <si>
    <t>опоры № 11 - № 18</t>
  </si>
  <si>
    <t>13ч. 32мин</t>
  </si>
  <si>
    <t>АПП от 02.07.18</t>
  </si>
  <si>
    <t>05-18 от 07.08.2018</t>
  </si>
  <si>
    <t>18-444/СП</t>
  </si>
  <si>
    <t>5</t>
  </si>
  <si>
    <t>8921-026-032-31 Белова Г.Е.</t>
  </si>
  <si>
    <t>9спОК</t>
  </si>
  <si>
    <t>16ч. 16 мин.</t>
  </si>
  <si>
    <t xml:space="preserve">совместный подвес волоконно-оптического кабеля для подключения ООО "Органик Фармасьютикалз" </t>
  </si>
  <si>
    <t>Опоры ВЛ, Окуловский р-н, тер. 2-ой км автомобильной дороги Окуловка-Кулотино д.1 "Нов-Органик-Фарм" - 108 шт.</t>
  </si>
  <si>
    <t>8-902-700-12-71</t>
  </si>
  <si>
    <t>передано в цоп 16.08.2018</t>
  </si>
  <si>
    <t>33спБ</t>
  </si>
  <si>
    <t>опоры №2 и №3 по адресу:  г.Боровичи, ул. Заводская д.42</t>
  </si>
  <si>
    <t>"Парки Великого Новгорода"</t>
  </si>
  <si>
    <t>70сп</t>
  </si>
  <si>
    <t>11 ч. 44 мин.</t>
  </si>
  <si>
    <t>В.Новгород, ул. Мерецкова-Волосова (от монумента на Софийской набережной до ул. Мерецокова-Волосова д.13) - 8 опор</t>
  </si>
  <si>
    <t>совместный подвес СИП для выполнения ТУ 699-18 от 15.06.2018</t>
  </si>
  <si>
    <t>8-921-192-20-74
Кузьмин Андрей Викторович</t>
  </si>
  <si>
    <t>Муниципальное автономное учреждение</t>
  </si>
  <si>
    <t>отказ исх.№621 от 16.07.2018г.</t>
  </si>
  <si>
    <t>34спБ</t>
  </si>
  <si>
    <t>10 ч. 33 мин.</t>
  </si>
  <si>
    <t>Опоры ВЛ-0,4кВ г. Боровичи ул.А.Кузнецова - 2шт.; ул.Держинского - 6шт.; ул.9-го Января - 4шт.</t>
  </si>
  <si>
    <t>Аннулировано по письму заявителя 70сп/1 от 04.09.2018</t>
  </si>
  <si>
    <t>18-486/СП-Б</t>
  </si>
  <si>
    <t>18-487/СП-Б</t>
  </si>
  <si>
    <t>18-486/СП</t>
  </si>
  <si>
    <t>18-487/СП</t>
  </si>
  <si>
    <t>передано в цоп дс+договор 06.09.2018</t>
  </si>
  <si>
    <t>нет</t>
  </si>
  <si>
    <t>71сп</t>
  </si>
  <si>
    <t>9 ч. 11 мин.</t>
  </si>
  <si>
    <t>8-921-730-13-90 -Родионов АлександрГеннадьевич
8-921-026-32-31 
Белова Галина Евгеньевна</t>
  </si>
  <si>
    <t>передано в цоп 10.09.2018</t>
  </si>
  <si>
    <t>09 ч. 11 мин.</t>
  </si>
  <si>
    <t>Опоры № 4,5,6,7, ВЛ-0,4кВ г. Великий Новгород, ул. Мерецкова-Волосова</t>
  </si>
  <si>
    <t>06-18 от 10.09.2018</t>
  </si>
  <si>
    <t>18-492/СП</t>
  </si>
  <si>
    <t>73сп</t>
  </si>
  <si>
    <t>09 ч. 50 мин.</t>
  </si>
  <si>
    <t>07-18 от 12.09.2018</t>
  </si>
  <si>
    <t>18-495/СП</t>
  </si>
  <si>
    <t>7</t>
  </si>
  <si>
    <t>Бужаев М.Ю.
Ласточкин Д.В.</t>
  </si>
  <si>
    <t>12спВ</t>
  </si>
  <si>
    <t>10ч. 15 мин.</t>
  </si>
  <si>
    <t>Совместный подвес СИП для выполнения ТУ 018-18 от 05.04.2018</t>
  </si>
  <si>
    <t>Опоры ВЛ п. Демянск ул. 25 Октября (от ул. Гагарина ТП-11 до ул. 25 Октября д.56) - 12 шт</t>
  </si>
  <si>
    <t>Бужаев Михаил Юрьевич
8-911-602-14-76</t>
  </si>
  <si>
    <t>72сп</t>
  </si>
  <si>
    <t>передано в цоп 18.09.2018 договор</t>
  </si>
  <si>
    <t>передано в цоп 18.09.2018 договор+дс</t>
  </si>
  <si>
    <t>г. В.Новгород, ул. Мерецкова-Волосова Опоры №4, 5, 6, 7 - 4шт.</t>
  </si>
  <si>
    <t>внесено ошибочно</t>
  </si>
  <si>
    <t>АПП от 21.09.2018г.</t>
  </si>
  <si>
    <t>с 21.09.2018 по 31.12.2047</t>
  </si>
  <si>
    <t>АПП от 12.09.2018г.</t>
  </si>
  <si>
    <t>с 12.09.2018 по 31.12.2047</t>
  </si>
  <si>
    <t>с 11.07.2018 по 01.06.2028</t>
  </si>
  <si>
    <t>С 02.07.2018 ПО 31.12.2027</t>
  </si>
  <si>
    <t>ЭкоТел</t>
  </si>
  <si>
    <t>35спБ</t>
  </si>
  <si>
    <t>16ч 11мин</t>
  </si>
  <si>
    <t>Опоры ВЛ-0,4 и ВЛ - 10 7шт г. Пестово ул. Октябрьская</t>
  </si>
  <si>
    <t>организация узла связи</t>
  </si>
  <si>
    <t>502-501</t>
  </si>
  <si>
    <t>с 26.09.2018- по 31.12.2045</t>
  </si>
  <si>
    <t>12спВ/18</t>
  </si>
  <si>
    <t>12сп-18</t>
  </si>
  <si>
    <t>АПП от 26.09.2018г.</t>
  </si>
  <si>
    <t>18-550/СП</t>
  </si>
  <si>
    <t>18-550/СП-Б</t>
  </si>
  <si>
    <t>расторгнут с 29.05.2018г. По письму</t>
  </si>
  <si>
    <r>
      <t xml:space="preserve">30.06.2017
</t>
    </r>
    <r>
      <rPr>
        <b/>
        <sz val="11"/>
        <color rgb="FFFF0000"/>
        <rFont val="Times New Roman"/>
        <family val="1"/>
        <charset val="204"/>
      </rPr>
      <t xml:space="preserve">расторгнут с 29.05.2018г. </t>
    </r>
  </si>
  <si>
    <t xml:space="preserve">расторгнут с 29.05.2018г. </t>
  </si>
  <si>
    <t>АПП</t>
  </si>
  <si>
    <t>заключен 10.10.2018г. 
в филиале</t>
  </si>
  <si>
    <t>с 15.10.2018 по 15.10.2047</t>
  </si>
  <si>
    <r>
      <t xml:space="preserve">с 10.02.2017 по 31.12.2017 с последующей пролонгацией </t>
    </r>
    <r>
      <rPr>
        <sz val="11"/>
        <color rgb="FFFF0000"/>
        <rFont val="Times New Roman"/>
        <family val="1"/>
        <charset val="204"/>
      </rPr>
      <t>договор ДТП продлен до 25.12.2018г.</t>
    </r>
  </si>
  <si>
    <t>по 31.12.2030</t>
  </si>
  <si>
    <t>13спВ</t>
  </si>
  <si>
    <t>16 ч.20 мин.</t>
  </si>
  <si>
    <t>г. Валдай. Опоры ВЛИ-0,4 кВ - 9 шт. (проспект Советский)
Опоры ВЛИ-0,4 кВ - 7 шт. (пл. Кузнечная)
Опора ВЛИ-0,4 кВ - 1 шт. (ул. Народная)</t>
  </si>
  <si>
    <t>Ольга Павловна
8-960-205-33-82</t>
  </si>
  <si>
    <t>расторгнут по письму №8/1344 от 17.08.2018г. С 01.10.2018</t>
  </si>
  <si>
    <t xml:space="preserve"> "Жара"</t>
  </si>
  <si>
    <t>74сп</t>
  </si>
  <si>
    <t>13 ч. 40 мин.</t>
  </si>
  <si>
    <t>совместный подвес по ТУ 967-18 от 31.08.2018</t>
  </si>
  <si>
    <t>будет определено ТУ</t>
  </si>
  <si>
    <t>9спС</t>
  </si>
  <si>
    <t xml:space="preserve">Администрация Шимского района </t>
  </si>
  <si>
    <t>органы местного самоуправления</t>
  </si>
  <si>
    <t>10спС</t>
  </si>
  <si>
    <t>16 ч 07 мин</t>
  </si>
  <si>
    <t>п.Шимск опоры Вл-0,4 кВ линия №2 от КТП-32</t>
  </si>
  <si>
    <t xml:space="preserve">81656-54169 Светлана Никандровна </t>
  </si>
  <si>
    <t xml:space="preserve">обустройство наружного уличного освещения </t>
  </si>
  <si>
    <t>1/СП-СР</t>
  </si>
  <si>
    <t xml:space="preserve">25.10.2018 заключен . В Ст. Руссе </t>
  </si>
  <si>
    <t>18-464/СП</t>
  </si>
  <si>
    <t>18-464/СП-О</t>
  </si>
  <si>
    <t>АПП от 25.10.2018г.</t>
  </si>
  <si>
    <t>с 25.10.2018 по 25.10.2058</t>
  </si>
  <si>
    <t>8911-603-31-73</t>
  </si>
  <si>
    <t>08-18 от 24.10.2018</t>
  </si>
  <si>
    <t>18-597/СП</t>
  </si>
  <si>
    <t>6</t>
  </si>
  <si>
    <t>103,50
с 01.01.2019 105,25</t>
  </si>
  <si>
    <t>621,00
с 01.01.2019 631,50</t>
  </si>
  <si>
    <t>18-596/СП</t>
  </si>
  <si>
    <t>18-596/СП-В</t>
  </si>
  <si>
    <t>передано в цоп 09.11.2018</t>
  </si>
  <si>
    <t>выдано на подпись 12.11.2018</t>
  </si>
  <si>
    <t>Акт осмотра от 09.01.2017 г
Акт осмотра от 11.04.2018г.
АПП от 13.11.2018</t>
  </si>
  <si>
    <t xml:space="preserve">Аннулировано автоматически в связи с нарушениея срока подписания договора, </t>
  </si>
  <si>
    <t>ДС №1                         29.03.2016
ДС №2                        15.09.2016       ДС №3                      17.10.2016
ДС № 4                       16.12.2016</t>
  </si>
  <si>
    <t>3162
3156               2903
3256</t>
  </si>
  <si>
    <t>689
30</t>
  </si>
  <si>
    <t xml:space="preserve">527587
526765,00 
с 14 июля 492926,00 с 14 сентября
446757 с 14.11.16 </t>
  </si>
  <si>
    <t>АПП от 12.11.2018г.</t>
  </si>
  <si>
    <t>с 12.11.2018 по 31.12.2058</t>
  </si>
  <si>
    <t>14спВ</t>
  </si>
  <si>
    <t>14 ч. 10 мин.</t>
  </si>
  <si>
    <t>г. Валдай, ул. Победы. 
Опоры ВЛ № 25, 26, 9, 1 - 4 шт</t>
  </si>
  <si>
    <t>78-65-76
Евгений Валерьевич</t>
  </si>
  <si>
    <t>137                       103,50 с 01.11.2017
105,25 с 01.01.2019</t>
  </si>
  <si>
    <t>137
103,50 с 01.11.2017
105,25 с 01.01.2019</t>
  </si>
  <si>
    <t>103,5
105,25 с 01.01.2019</t>
  </si>
  <si>
    <t>1656 
1684 с 01.01.2019</t>
  </si>
  <si>
    <t>4110
3105 с 01.11.2017
3157,5 с 01.01.2019г.</t>
  </si>
  <si>
    <t>685
517,5 с 01.11.2017
526,25 с 01.01.2019</t>
  </si>
  <si>
    <t>548
414 с 01.11.2017
421 с 01.01.2019</t>
  </si>
  <si>
    <t>1966,5
1999,75 с 01.01.2019</t>
  </si>
  <si>
    <t>3014
2277 с 01.11.2017
2315,50 с 01.01.2019</t>
  </si>
  <si>
    <t>6028
4554 с 01.11.2017
4631 с 01.01.2019</t>
  </si>
  <si>
    <t>17810
13455 с 01.11.2017
13682,50 с 01.01.2019</t>
  </si>
  <si>
    <t>4658
3519 с 01.11.2017
3578,5 с 01.01.2019</t>
  </si>
  <si>
    <t>1507
1138,5 с 01.11.2017
1157,75 с 01.01.2019</t>
  </si>
  <si>
    <t>1781
1345,5 с 01.11.2017
1368,25 с 01.01.2019</t>
  </si>
  <si>
    <t>1242
с 01.01.2019 1263</t>
  </si>
  <si>
    <t xml:space="preserve">1759,50
1789,25 с 01.01.2019 </t>
  </si>
  <si>
    <t>Акта осмотра от 06.08.15 
Акт осмотра от 18.03.16</t>
  </si>
  <si>
    <t>"ТверьЛайн"</t>
  </si>
  <si>
    <t>75сп</t>
  </si>
  <si>
    <t>15ч. 00 мин.</t>
  </si>
  <si>
    <t>г. В.Новгород, улл. Хутынская от дома 17/19 по ул. Рохманинова до дома 42а по ул. Хутнская- Опоры 7шт.</t>
  </si>
  <si>
    <t>8-920-690-55-33 Евгений</t>
  </si>
  <si>
    <t>с 01.10.2018 по 31.12.2028</t>
  </si>
  <si>
    <t>29.02.2019</t>
  </si>
  <si>
    <t>ДС №1 от 30.11.2018</t>
  </si>
  <si>
    <t>дс2 29.11.2018 в цоп</t>
  </si>
  <si>
    <t>дс1 в цоп 29.11.2018</t>
  </si>
  <si>
    <t>29.11.2018 в цоп</t>
  </si>
  <si>
    <t>дс3 в цоп 29.11.2018</t>
  </si>
  <si>
    <t>передано в цок 03.08.2018 + дс // дс2 в цоп 29.11.2018</t>
  </si>
  <si>
    <t>дс 4 в цоп 29.11.2018</t>
  </si>
  <si>
    <t>дс4 в цоп 29.11.2018</t>
  </si>
  <si>
    <t>дс3  в цоп 29.11.2018</t>
  </si>
  <si>
    <t>дс2 в цоп 29.11.2018</t>
  </si>
  <si>
    <t>дс1 в цоп 03.12.2018</t>
  </si>
  <si>
    <t>724,5
736,75 с 01.01.2019</t>
  </si>
  <si>
    <t xml:space="preserve">ДС № 1  от 07.12.17(коррект текста)
ДС № 2 от 09.02.2017 
 ДС №3   08.11.2017        ДС №4 от 27.12.2017
ДС №5 от 05.12.2018          </t>
  </si>
  <si>
    <t>1781                   1345,50 с 01.11.2017г. 
1368,25 с 01.01.2019</t>
  </si>
  <si>
    <t>207
210,50 с 01.01.2019</t>
  </si>
  <si>
    <t xml:space="preserve">ДС № 1                                           09.03.2017             ДС №2   08.11.2017
ДС №3 от 05.12.2018   </t>
  </si>
  <si>
    <t>137         103,50 с 01.11.2017
105,25 с 01.01.2019</t>
  </si>
  <si>
    <t>2603                    1966,50 с 01.11.2017г.
1999,75 с 01.01.2019</t>
  </si>
  <si>
    <t>дс2 в цоп 05.12.2018</t>
  </si>
  <si>
    <t>дс1 в цоп 05.12.2018</t>
  </si>
  <si>
    <t>дс3 в цоп 05.12.2018</t>
  </si>
  <si>
    <t>дс4 в цоп 05.12.2018</t>
  </si>
  <si>
    <t>дс 2 в цоп 05.12.2018</t>
  </si>
  <si>
    <t>414
421 с 01.01.2019</t>
  </si>
  <si>
    <t>с 01.11.2018 по 31.12.2050</t>
  </si>
  <si>
    <t>18-711/СП</t>
  </si>
  <si>
    <t>18-711/СП-В</t>
  </si>
  <si>
    <t>12.12.2018 в цоп</t>
  </si>
  <si>
    <t>414,00
421,00 с 01.01.2019</t>
  </si>
  <si>
    <r>
      <t xml:space="preserve">163633,5        </t>
    </r>
    <r>
      <rPr>
        <sz val="11"/>
        <color rgb="FF0070C0"/>
        <rFont val="Times New Roman"/>
        <family val="1"/>
        <charset val="204"/>
      </rPr>
      <t>173052,00 с 01.08.2017г.
175 978,00 с 01.01.2019г.</t>
    </r>
  </si>
  <si>
    <t xml:space="preserve">Дс №1 от 14.12.2017
ДС №2 от 13.12.2018       </t>
  </si>
  <si>
    <t>137
103,5 с 01.11.2017г.
105,25 с 01.01.2019</t>
  </si>
  <si>
    <t>411
310,5 с 01.11.2017
315,75 с 01.01.2019</t>
  </si>
  <si>
    <t xml:space="preserve">ДС №1 от 13.12.2018                    </t>
  </si>
  <si>
    <t>828
842,00 с 01.01.2019</t>
  </si>
  <si>
    <t xml:space="preserve">Дс №1 от 14.12.2017
ДС №2 от 13.12.2018                     </t>
  </si>
  <si>
    <t xml:space="preserve">2055
1552,5 с 01.11.2017г
1578,75 с 01.01.2019
</t>
  </si>
  <si>
    <t>дс1, 2 в цоп 17.12.2018</t>
  </si>
  <si>
    <t>дс2 в цоп 17.12.2018</t>
  </si>
  <si>
    <t>ДС №1 от 24.05.2018
ДС №2 от  18.12.2018</t>
  </si>
  <si>
    <t>137                 103,5 с 01.11.2017г.
105,25 с 01.01.2019</t>
  </si>
  <si>
    <t>274
207 с 01.11.2017
210,50 с 01.01.2019</t>
  </si>
  <si>
    <t>ДС №1 от 18.12.2018</t>
  </si>
  <si>
    <t>АПП от 26.11.2018г.</t>
  </si>
  <si>
    <t>по договору ТП № 11/231-18-ТП от 27.06.2018г.</t>
  </si>
  <si>
    <t>948-561</t>
  </si>
  <si>
    <t>дс2 в цоп 19.12.2018</t>
  </si>
  <si>
    <t>19.12.2018 в цоп</t>
  </si>
  <si>
    <t>дс4 в цоп 19.12.2018</t>
  </si>
  <si>
    <t>дс5 в цоп 19.12.2018</t>
  </si>
  <si>
    <t>дс3 в цоп 19.12.2018</t>
  </si>
  <si>
    <t>дс1 в цоп 19.12.2018</t>
  </si>
  <si>
    <r>
      <t xml:space="preserve">"ЗЭТ-Телеком" 
</t>
    </r>
    <r>
      <rPr>
        <sz val="11"/>
        <color rgb="FF00B0F0"/>
        <rFont val="Times New Roman"/>
        <family val="1"/>
        <charset val="204"/>
      </rPr>
      <t>АО "СеверТелеком" с 01.01.2019</t>
    </r>
  </si>
  <si>
    <t>137
103,50 с 01.11.2017
105,25 с 01.01.2019г.</t>
  </si>
  <si>
    <t>3973 
 3699
2794,50 с 01.11.2017
2841,75 с 01.01.2019</t>
  </si>
  <si>
    <t>ДС №1 переуступка прав ООО "Волховсервис" от 22.09.2017г.
ДС №2 переуступка прав ООО "УК "Волхов" от 28.11.2017г.
ДС №3 от 06.12.2017     
ДС №4 от 21.12.2018</t>
  </si>
  <si>
    <t xml:space="preserve">137
103,50 с 01.11.2017
105,25 с 01.01.2019 </t>
  </si>
  <si>
    <t>ДС №1 от 25.12.2018</t>
  </si>
  <si>
    <t>18-767/СП</t>
  </si>
  <si>
    <t>АПП от 01.11.2018</t>
  </si>
  <si>
    <t xml:space="preserve">ДС №1 от 2018  от 12.11.2018
ДС №2 от 05.12.2018       </t>
  </si>
  <si>
    <t>621
631,50 с 01.01.2019</t>
  </si>
  <si>
    <t>09-18 от 18.12.2018</t>
  </si>
  <si>
    <t>ПАО "МТС"</t>
  </si>
  <si>
    <t>76сп</t>
  </si>
  <si>
    <t>13 ч. 02 мин.</t>
  </si>
  <si>
    <t>В.Новгород от ул.Б.Московская д.122 до ул.Державина - 6 опор</t>
  </si>
  <si>
    <t>АПП от 04.12.2018</t>
  </si>
  <si>
    <t>с 04.12.2018 по 10.08.2028г.</t>
  </si>
  <si>
    <t>с 04.12.2018 по 15.09.2028г.</t>
  </si>
  <si>
    <t>ДС №1  выдано на подпись 11.09.2017  повторно на выдачу 18.12.2018
ДС №2 от 2018 на выдачу 18.12.2018 (дс 1 и дс 2 п/о передано в приемную 25.12.2018) исх. 679/од  вручено 09.01.2019</t>
  </si>
  <si>
    <t>36спБ</t>
  </si>
  <si>
    <t>16 ч. 20 мин.</t>
  </si>
  <si>
    <t>г. Пестово, ул Производственная - 4 шт</t>
  </si>
  <si>
    <t>ДС №1 от 01.01.2019</t>
  </si>
  <si>
    <t>01-19 от 15.01.2019</t>
  </si>
  <si>
    <t>19-12/СП</t>
  </si>
  <si>
    <t xml:space="preserve">548
414,00 с  01.11.2017
421 с 01.01.2019г.
</t>
  </si>
  <si>
    <t>1644
1242 с 01.11.2017
1263 от 01.01.2019</t>
  </si>
  <si>
    <t>274
207,00
210,50 с 01.01.2019</t>
  </si>
  <si>
    <t>54800
52471,00 
с 3 августа
39640,50 с 01.11.2017
40310,75 с 01.01.2019</t>
  </si>
  <si>
    <t>959
724,50 с 01.11.2017
736,75 с 01.01.2019</t>
  </si>
  <si>
    <t>ДС №1                          от 12.04.2016
ДС №2 от 06.12.2017
 ДС №3 от 01.01.2019</t>
  </si>
  <si>
    <t>411
310,50 с 01.11.2017
315,75 с 01.01.2019</t>
  </si>
  <si>
    <t>ДС №1 от 06.12.2017
ДС №2 от 01.01.2019</t>
  </si>
  <si>
    <t>685
517,50 с 01.11.2017
526,25 с 01.01.2019</t>
  </si>
  <si>
    <t>ДС №1                  от 06.12.2017
ДС №2 от 01.01.2019</t>
  </si>
  <si>
    <t xml:space="preserve">137
103,50 с 01.11.2017г
105,25 с 01.01.2019. </t>
  </si>
  <si>
    <t>1370
1035,00 с 01.11.2017г.
1052,50 с 01.01.2019</t>
  </si>
  <si>
    <t>ДС № 1 (ум. 
к-ва опор)                   от 02.02.2017
ДС №2 от 06.12.2017
ДС №3 от 01.01.2019</t>
  </si>
  <si>
    <t>685,00
548,00
414,00 с 01.11.2017
421 с 01.01.2019</t>
  </si>
  <si>
    <t>ДС №1 12.12.2016
ДС №2 от 06.12.2017
ДС №3 от 01.01.2019</t>
  </si>
  <si>
    <t>274,00
137,00
103,50 с 01.11.2017
105,25 с 01.01.2019</t>
  </si>
  <si>
    <t>1096
828,00 с 01.11.2017
842 с 01.01.2019</t>
  </si>
  <si>
    <t>ДС №1                   17.10.2017                              ДС №2                      06.12. .2017
ДС №3 от 12.01.2018
ДС №4 от 01.01.2019</t>
  </si>
  <si>
    <t>2055
1552,50 с 01.11.2017
1759,50 с 07.11.2017
1789,25 с 01.01.2019</t>
  </si>
  <si>
    <t>207
210,50 с 01.01.2019г.</t>
  </si>
  <si>
    <t>ДС №1 от 03.04.2018
ДС №2 от 01.01.2019</t>
  </si>
  <si>
    <t>517,5
526,25 с 01.01.2019</t>
  </si>
  <si>
    <t>724,50
736,75 с 01.01.2019г.</t>
  </si>
  <si>
    <t>1096
828 с 01.11.2017
842 с 01.01.2019</t>
  </si>
  <si>
    <t xml:space="preserve">Дс №1 от 25.01.2018
ДС №2 от 18.01.2019 </t>
  </si>
  <si>
    <t xml:space="preserve">Дс №1 от 25.01.2018
ДС №2 от 18.01.2019       </t>
  </si>
  <si>
    <t>822
621,00 с 01.11.2017
631,50 с 01.01.2019</t>
  </si>
  <si>
    <t>ДС №1 от 14.12.2017
ДС №2 от 17.01.2019</t>
  </si>
  <si>
    <t>ДС №1 от 13.12.2017
ДС №2 от 22.01.2019</t>
  </si>
  <si>
    <t>ДС №1 от 22.01.2019</t>
  </si>
  <si>
    <t xml:space="preserve">ДС №1 от 13.12.2017
ДС №2 от 22.01.2018             </t>
  </si>
  <si>
    <t>2277,00
2315,50 с 01.01.2019</t>
  </si>
  <si>
    <t>ДС №1
07.04.2016
ДС №2 от 13.12.2017
ДС №3 от 22.01.2019</t>
  </si>
  <si>
    <t xml:space="preserve">71788
54234 с 01.11.2017
55151,00 с 01.01.2019
</t>
  </si>
  <si>
    <t>ДС №1
07.04.2016  
ДС №2 от 18.12.2017
ДС №3 от 22.01.2019</t>
  </si>
  <si>
    <t>137 
103,50 с 01.11.2017
105,25 с 01.01.2019</t>
  </si>
  <si>
    <t>3562
2691 с 01.11.2017г.
2736,50 с 01.01.2019</t>
  </si>
  <si>
    <t>ДС №1 от 13.12.2017
ДС №2 22.01.2019</t>
  </si>
  <si>
    <t>1233
931,50 с 01.11.2017
947,25 с 01.01.2019</t>
  </si>
  <si>
    <t>дс 2 в цоп 17.12.2018/18.01.2019 повторно</t>
  </si>
  <si>
    <t>в цоп 21.01.2019</t>
  </si>
  <si>
    <t>19-23/СП</t>
  </si>
  <si>
    <t>19-23/СП-Б</t>
  </si>
  <si>
    <t>АПП от 01.12.2018</t>
  </si>
  <si>
    <t>с 01.12.2018 по 25.08.2028</t>
  </si>
  <si>
    <t>с 01.12.2018 по 31.12.2028</t>
  </si>
  <si>
    <t>ДС №1 от 17.03.2016
ДС №2 от 29.11.2017
ДС №3 от 24.01.2019</t>
  </si>
  <si>
    <t>822
621 с 01.11.2017
631,50 с 01.01.2019</t>
  </si>
  <si>
    <t>ДС №1 от 17.03.2016
ДС №2 от 29.11.2017
ДС №3 24.01.2019</t>
  </si>
  <si>
    <t>6576 
4968 с 01.11.2017
5052,00 с 01.01.2019</t>
  </si>
  <si>
    <t>ДС № 1 от 09.06.2016
ДС № 2  от  09.06.2016
ДС №3 от 29.11.2017
ДС №4 от 24.01.2019</t>
  </si>
  <si>
    <t>1644
1242 с 01.11.2017
1263,00 с 01.01.2019</t>
  </si>
  <si>
    <t>ДС № 1                                от 20.05.2016
ДС № 2                      от 20.05.20160
ДС №3 от 29.11.2017
ДС №4 от 24.01.2019</t>
  </si>
  <si>
    <t>4521
3415,50 с 01.11.2017
3473,25 с 01.01.2019</t>
  </si>
  <si>
    <t>137
103,50 с 01.11.2017г. 
105,25 с 01.01.2019</t>
  </si>
  <si>
    <t>7672
5796  с 01.11.2017
5894,00  с 01.01.2019</t>
  </si>
  <si>
    <t>ДС №1                          от 05.07.2016
ДС №2 от 29.11.2017
ДС №3 от 24.01.2019</t>
  </si>
  <si>
    <t>ДС №1                            от 09.06.2016
ДС №2 от 29.11.2017                           ДС №3 от 24.01.2019</t>
  </si>
  <si>
    <t>1644
1242 с 01.11.2017
1263 с 01.01.2019</t>
  </si>
  <si>
    <t>ДС № 1                                        20.01.2017
ДС №2 от 29.11.2017
ДС №3 от 24.01.2019</t>
  </si>
  <si>
    <t>ДС № 1                                    24.01.2017
ДС № 2               13.03.2017
ДС №3 от 29.11.2017
ДС №4 от 24.01.2019</t>
  </si>
  <si>
    <t>1096
828 с 01.11.2017
842,00 с 01.01.2019</t>
  </si>
  <si>
    <t>ДС №1                 от 14.02.2017
ДС №2 от 29.11.2017
ДС №3 от 24.01.2019</t>
  </si>
  <si>
    <t xml:space="preserve">137
103,50 с 01.11.2017г. 
105,25 с 01.01.2019 </t>
  </si>
  <si>
    <t xml:space="preserve">137
103,50 с 01.11.2017г.
105,25 с 01.01.2019 </t>
  </si>
  <si>
    <t>ДС №1 от 16.05.2017
ДС №2 от 29.11.2017
ДС №3 от 24.01.2019</t>
  </si>
  <si>
    <t>411
548 с 01.10.2017
414 с 01.11.2017
421,00 с 01.01.2019</t>
  </si>
  <si>
    <t>ДС №1                       от 27.06.2017
 ДС №2 от 29.11.2017 
ДС №3 от 24.01.2019</t>
  </si>
  <si>
    <t>6165
4657,50 с 01.11.2017
4736,25 с 01.01.2019</t>
  </si>
  <si>
    <t>ДС № 1                               от 24.07.2017
ДС №2 от 29.11.2017
ДС №3 от 24.01.2019</t>
  </si>
  <si>
    <t>548
414 с 01.11.2017
421,00 с 01.01.2019</t>
  </si>
  <si>
    <t>ДС №1 от 22.12.2017
ДС №2 от 24.01.2019</t>
  </si>
  <si>
    <t>1449
1473,50 с 01.01.2019</t>
  </si>
  <si>
    <t>ДС №1                от 05.03.2018
ДС №2 от 24.01.2019</t>
  </si>
  <si>
    <t>1759,50
1789,25 с 01.01.2019</t>
  </si>
  <si>
    <t>ДС №1 от 24.04.2018
ДС №2 от 24.01.2019</t>
  </si>
  <si>
    <t>ДС №1 от 12.04.2018
ДС от 24.01.2019</t>
  </si>
  <si>
    <t>ДС 1 от 09.10.2018
ДС №2 от 24.01.2019</t>
  </si>
  <si>
    <t>ДС №1 от 09.10.2018
ДС №2 от 24.01.2019</t>
  </si>
  <si>
    <t>207,00
210,50 с 01.01.2019</t>
  </si>
  <si>
    <t>1242,00
1263,00 с 01.01.2019</t>
  </si>
  <si>
    <t>ДС №1 от 09.11.2018
ДС №2 от 24.01.2019</t>
  </si>
  <si>
    <t>414
421,00 с 01.01.2019</t>
  </si>
  <si>
    <t>29.01.2019 в цоп</t>
  </si>
  <si>
    <r>
      <t xml:space="preserve">договор подписан 09.02.2016г.
</t>
    </r>
    <r>
      <rPr>
        <sz val="11"/>
        <color rgb="FFFF0000"/>
        <rFont val="Times New Roman"/>
        <family val="1"/>
        <charset val="204"/>
      </rPr>
      <t>Расторгнут с 01.08.2017г.</t>
    </r>
  </si>
  <si>
    <t>15
30</t>
  </si>
  <si>
    <t>51
40</t>
  </si>
  <si>
    <t>310,50
315,75 с 01.01.2019</t>
  </si>
  <si>
    <t>12.12.2018 в цоп/ дс4 передан в цоп 27.02.2019</t>
  </si>
  <si>
    <t>ПАО МТС</t>
  </si>
  <si>
    <t>11спС</t>
  </si>
  <si>
    <t>г. Старая Русса , 8 опор по ул. Березовая аллея и Латышских гвардейцнв</t>
  </si>
  <si>
    <t>ДС №1 
от 14.03.16
ДС №2 
07.04.2016        
ДС №3 от 27.11.2017
ДС №4 от 29.12.2018</t>
  </si>
  <si>
    <t>5343,00           4036,50
4104,75 с 01.01.2019</t>
  </si>
  <si>
    <t>19-102/СП</t>
  </si>
  <si>
    <t>19-102/СП-С</t>
  </si>
  <si>
    <t>АПП  от 01.02.2019г.</t>
  </si>
  <si>
    <t>01.02.2019 - 31.12.2028</t>
  </si>
  <si>
    <t>ДС 1 от 20.11.2018г.
ДС №2 от 24.01.2019
ДС №3 от 12.03.2019</t>
  </si>
  <si>
    <t>6831,00
6946,50 с 01.01.2019
7367,50 с 01.02.2019</t>
  </si>
  <si>
    <t>12спС</t>
  </si>
  <si>
    <t>г. Старя Русса, Опоры от ул. Латышских Гвардейцев д.16А до Березовая Аллея - вдоль ул. Березовая Аллея до ул. Восстания - вдоль ул. Восстания до пересечения с ул. Латышских Гвардейцев</t>
  </si>
  <si>
    <t>8-921-026-32-31 
Белова Галина Евгеньевна</t>
  </si>
  <si>
    <t>12 ч. 00 мин.</t>
  </si>
  <si>
    <t>п. Демянск опоры  на уч. от ул. 1- Мая д.67 (УВД) - вдоль ул. Карла Либкнехта до пересечения с ул. Комсомольская - вдль ул. Комсомольская до пересечения с ул. Урицкого</t>
  </si>
  <si>
    <t>15спВ</t>
  </si>
  <si>
    <t>19-125/СП-С</t>
  </si>
  <si>
    <t>19-125/СП</t>
  </si>
  <si>
    <t xml:space="preserve">137
103,50 с 01.11.2017
105,25 с 01.01.2019
</t>
  </si>
  <si>
    <t>3288 
2484,00 с 01.11.2017
2526,00 с 01.01.2019</t>
  </si>
  <si>
    <t>56444
42642,00 с 01.11.2017
43363,00 с 01.01.2019</t>
  </si>
  <si>
    <t>ПАО Ростелеком</t>
  </si>
  <si>
    <t>13спС</t>
  </si>
  <si>
    <t>г. Холм, пл. Победы, около д.№1 опора №3</t>
  </si>
  <si>
    <t>для расположения оборудования видеонаблюдения</t>
  </si>
  <si>
    <t>8-8162-66-10-15</t>
  </si>
  <si>
    <t>14спС</t>
  </si>
  <si>
    <t>г. Холм. Ул. Октябрьская, около д.№ 89</t>
  </si>
  <si>
    <t>19-168/СП</t>
  </si>
  <si>
    <t>19-168/СП-В</t>
  </si>
  <si>
    <t>37спБ</t>
  </si>
  <si>
    <t>опоры ЛЭП г. Боровичи ул. Подбельского - ул. А. Кузнецова</t>
  </si>
  <si>
    <t>"УК "Хозяйство жилищное"</t>
  </si>
  <si>
    <t>77сп</t>
  </si>
  <si>
    <t>15 ч. 17 мин.</t>
  </si>
  <si>
    <t>Совместный подвес СИП для выполнения ТУ 433-18 от 16.04.2018</t>
  </si>
  <si>
    <t>Опоры ВЛИ-0,4 кВ (Л-1, Л-2 (1) и Л-2 (2)) - 2 шт.
г. В.Новгород, ул. Б.С.-Петербургская д.82А строение 4</t>
  </si>
  <si>
    <t>8-911-600-34-37
Козлов Николай Евгеньевич</t>
  </si>
  <si>
    <t>ПАО "Мегафон"</t>
  </si>
  <si>
    <t>10сп-Ок</t>
  </si>
  <si>
    <t>08ч. 48 мин.</t>
  </si>
  <si>
    <t>Опоры для совместной подвески ВОЛС в г. Окуловка от ул. Уральская 21 - вдоль ул. Рихарда Зорге - до ул. Кирава 6 (администрация) 9 опор</t>
  </si>
  <si>
    <t>Белова Галина Евгеньевна 8-921-026-32-31
Родионов А.Г.      +7-921-730-13-90</t>
  </si>
  <si>
    <t>АПП от 19.04.2019</t>
  </si>
  <si>
    <t>АПП от 16.04.2019</t>
  </si>
  <si>
    <t>с 16.04.2019 по 31.12.2044</t>
  </si>
  <si>
    <t>с 19.04.2019 по  31.12.2029</t>
  </si>
  <si>
    <t>02-19 от 24.04.2019</t>
  </si>
  <si>
    <t>19-218/СП</t>
  </si>
  <si>
    <t>19-218/СП-Ок от 23.04.2019</t>
  </si>
  <si>
    <t>отказ исх№ 404 от 11.04.2019</t>
  </si>
  <si>
    <t>ДС №1 от 07.05.2019</t>
  </si>
  <si>
    <t xml:space="preserve">3178
3148 </t>
  </si>
  <si>
    <t>заявка аннулирована по письму № 003-06-12/19 от 26.04.2019</t>
  </si>
  <si>
    <t>31.12.2019
по дс №3</t>
  </si>
  <si>
    <t>15спС</t>
  </si>
  <si>
    <t>16спС</t>
  </si>
  <si>
    <t>19-252/СП-С</t>
  </si>
  <si>
    <t>19-252/СП</t>
  </si>
  <si>
    <t>передано в ЦОП 20.05.2019</t>
  </si>
  <si>
    <t>ДС №3 передано в ЦОП 20.05.2019</t>
  </si>
  <si>
    <t xml:space="preserve">ДС №1 от 29.12.2017 
ДС №2 от 25.06.2018 
ДС №3 от 05.12.2018г.   
ДС №4 от 21.05.2019 </t>
  </si>
  <si>
    <t>334098
с 01.06.2018г.  332338,50
337957,75 с 01.01.2019
336 589,50 с 23.04.2019г.</t>
  </si>
  <si>
    <t xml:space="preserve">ДС №1 от 25.10.2016
ДС №2 
от 25.10.2016
ДС №3 от 25.01.2018
ДС №4 от 18.01.2019 </t>
  </si>
  <si>
    <t>ДС №1     от 15.04.2016
ДС №2 от 06.12.2017
ДС №3 от 01.01.2019</t>
  </si>
  <si>
    <t>ДС № 1 от 14.02.2017
ДС №2 от 29.11.2017
ДС №3 от 24.01.2019</t>
  </si>
  <si>
    <t>ДС №1   от 09.06.2016
ДС №2 от 29.11.2017
ДС №3 от 24.01.2019</t>
  </si>
  <si>
    <t>ДС № 1    от 24.07.2017
ДС №2 от 29.11.2017
ДС №3 от  18.01.2018
ДС №4 от 24.01.2019</t>
  </si>
  <si>
    <t>ДС №1 от 22.05.2019</t>
  </si>
  <si>
    <t>19-214/СП  
с протоколом разногласий</t>
  </si>
  <si>
    <t>аннулировано по заявление заявителя №0208/05/1479-19 от 23.05.2019</t>
  </si>
  <si>
    <r>
      <t xml:space="preserve">Новлайн 
Переуступка прав
</t>
    </r>
    <r>
      <rPr>
        <sz val="11"/>
        <color rgb="FF00B0F0"/>
        <rFont val="Times New Roman"/>
        <family val="1"/>
        <charset val="204"/>
      </rPr>
      <t xml:space="preserve"> ООО ЕВРОКОНТАКТ 
с 01.06.2019г.</t>
    </r>
  </si>
  <si>
    <t>передано в цоп 16.10.2018          выдано на подпись  03.12.2018  повторно п/о 07.03.2019 исх. 121/ОД   вернулось 04.04.2019 передано Кан С.Н.</t>
  </si>
  <si>
    <t xml:space="preserve">ДС №1 от 01.03.2019  </t>
  </si>
  <si>
    <t>724,50
736,75 с 01.01.2019</t>
  </si>
  <si>
    <t>дс5 передан в цок 28.05.2019</t>
  </si>
  <si>
    <t>дс3 передан в цок 28.05.2019</t>
  </si>
  <si>
    <t>дс1 в цоп 28.05.2019</t>
  </si>
  <si>
    <t xml:space="preserve">АПП от 01.03.2019 </t>
  </si>
  <si>
    <t xml:space="preserve"> с 01.03.2019г. по 15.02.2024 </t>
  </si>
  <si>
    <t>ДС №1    от 15.04.2016
ДС №2 от 06.12.2017
ДС №3 от 01.01.2019</t>
  </si>
  <si>
    <t>ДС №1                       от 15.04.2016
ДС №2 от 06.12.2017
ДС №3 от 01.01.2019</t>
  </si>
  <si>
    <t>ДС №1  
от 15.04.2016
ДС №2 (ум. Кол-ва опор)                 14.10.2016
ДС №3 от 06.12.2017
ДС №4 от 01.01.2019</t>
  </si>
  <si>
    <t>ДС №1   от 15.04.2016
ДС №2 от 06.12.2017
ДС №3 от 01.01.2019</t>
  </si>
  <si>
    <t>ДС №1 от 24.04.2019</t>
  </si>
  <si>
    <t xml:space="preserve">ДС №1 от 31.05.2019 </t>
  </si>
  <si>
    <t xml:space="preserve">ДС №1    
ДС №2 с ПР
от 14.04.2016  
ДС №3 от 2017 +ПР+письмо
ДС №4 от 04.02.2019 
ДС №5 от 31.05.2019            </t>
  </si>
  <si>
    <t xml:space="preserve">ДС №1 от 2017 с ПР+письмо
ДС №2 от 04.02.2019
ДС №3 от 31.05.2019г.                   </t>
  </si>
  <si>
    <t xml:space="preserve">АПП от 23.05.2019 </t>
  </si>
  <si>
    <t xml:space="preserve">АПП о т 22.05.2019 </t>
  </si>
  <si>
    <t>38спБ</t>
  </si>
  <si>
    <t>14ч 16 мин</t>
  </si>
  <si>
    <t>п. Любытино ул. Льзическая - 6 опор</t>
  </si>
  <si>
    <t>ООО "СБ Сервис"</t>
  </si>
  <si>
    <t>78сп</t>
  </si>
  <si>
    <t>15 ч. 52 мин</t>
  </si>
  <si>
    <t>Опора №6 по ул. Державина ( 1 шт)</t>
  </si>
  <si>
    <t>Совместный подвед ВОЛС</t>
  </si>
  <si>
    <t>8-901-201-92-20 Паластров С.В.</t>
  </si>
  <si>
    <t xml:space="preserve">АПП  от 07.05.2019 </t>
  </si>
  <si>
    <t>20.06.2019 - 01.05.2029</t>
  </si>
  <si>
    <t>с 07.05.2019 по 31.03.2029</t>
  </si>
  <si>
    <t>с 22.05.2019 по 31.12.2039</t>
  </si>
  <si>
    <t>с 23.05.2019 по 31.12.2048</t>
  </si>
  <si>
    <t>"Солис Сервис"</t>
  </si>
  <si>
    <t>79сп</t>
  </si>
  <si>
    <t>12ч. 15 мин.</t>
  </si>
  <si>
    <t>Опоры  ВЛИ  г. В. Новгород, ул. Магистральная д.6 до ул. Магистральная д.12 к.1 - 16 шт.</t>
  </si>
  <si>
    <t>Совместный подвед ВОЛС для предоставления связи между производственными площадками</t>
  </si>
  <si>
    <t>8-963-368-53-88
Гуляев Евгений Валерьевич</t>
  </si>
  <si>
    <t>Аннулировано по письму № 14/1406 от 01.07.2019</t>
  </si>
  <si>
    <t>19-354/СП-Б</t>
  </si>
  <si>
    <t>19-354/СП</t>
  </si>
  <si>
    <t>передано в цоп 08.07.2019</t>
  </si>
  <si>
    <t>80сп</t>
  </si>
  <si>
    <t>15.37</t>
  </si>
  <si>
    <t>76/1</t>
  </si>
  <si>
    <t>расторжение договора №19-12)СП</t>
  </si>
  <si>
    <t>В.Новгород от ул.Б.Московская д.122 до ул.Державина - 1 опора</t>
  </si>
  <si>
    <t xml:space="preserve">АПП от 20.06.2018г. </t>
  </si>
  <si>
    <t>8-911-639-92-46</t>
  </si>
  <si>
    <t>03-19 от 12.07.2019</t>
  </si>
  <si>
    <t>19-393/СП</t>
  </si>
  <si>
    <t>Аннулировано по письму № 14/1548 от 19.07.2019</t>
  </si>
  <si>
    <t>81сп</t>
  </si>
  <si>
    <t>Опоры для совместного подвеса ВОЛС г. Великий Новгород перекресток ул. Новолучанская/ул. Стратилатовская (нечетная сторона Стратилатовской) вдоль ул. Стратилатовская до д.№17 гимназия №2 – 5 шт</t>
  </si>
  <si>
    <t>Совместный подвес ВОЛС</t>
  </si>
  <si>
    <t>г. Старая Русса от ул. Яковлева д.18 до ул.Яковлева д.28</t>
  </si>
  <si>
    <t>г.Старая Русса от ул. Санкт-Петербургская д.117б до ул. Новгородская, до ул. Строителей</t>
  </si>
  <si>
    <t>82сп</t>
  </si>
  <si>
    <t>Опоры для совместного подвеса ВОЛС г. Великий Новгород, ул. Чудовская,9 (от перекрестка ул. Чудовская/ул. Великая до ул. Чудовская,9 школа №22)</t>
  </si>
  <si>
    <t>83сп</t>
  </si>
  <si>
    <t>Опоры для совместного подвеса ВОЛС г. Великий Новгород, ул. Ломоносова, 7а ( 1 опора у здания школы №18)</t>
  </si>
  <si>
    <t>Опоры для совместного подвеса ВОЛС г. Великий Новгород, ул. Федоровский Ручей, школа №8 через ул. Андреевская, далее к ул. Андреевской,3 - Федоровский ручей, 15</t>
  </si>
  <si>
    <t>19сп-Ч</t>
  </si>
  <si>
    <t>г. Малая Вишева от ул. Гоголя  до перекрестка с ул. Школьная. По ул. Школьная до ул. Школьная 1- 13шт.</t>
  </si>
  <si>
    <t>01.08.2019г.</t>
  </si>
  <si>
    <t>11сп-Ок</t>
  </si>
  <si>
    <t>13ч. 02мин</t>
  </si>
  <si>
    <t>Опоры для совместной подвески ВОЛС в п. Крестцы от ул. Московская 16 до ул. Московская 8 - 6 опор</t>
  </si>
  <si>
    <t>19спС</t>
  </si>
  <si>
    <t>п. Парфино ул. К.Маркса 46 (здание районного суда) до К.Маркса 50 б - 5 опор</t>
  </si>
  <si>
    <t>14-31</t>
  </si>
  <si>
    <t>п. Поддорье ул. Максима Горького. 10до ул.Полевая</t>
  </si>
  <si>
    <t xml:space="preserve">п.Волот ул.Заводская/ул. Комсомольская </t>
  </si>
  <si>
    <t>п. Крестцы ул. К.Либхнета/ ул. Павловская до д.14 (школа №1)</t>
  </si>
  <si>
    <t>20сп-Ч</t>
  </si>
  <si>
    <t>г. Малая Вишера ул. Новгородская,от ул. К.Маркса,18, до ул. 50 лет Октября,16</t>
  </si>
  <si>
    <t>21сп-Ч</t>
  </si>
  <si>
    <t>г. Малая Вишера ул. Ленина/ул.Новгородская</t>
  </si>
  <si>
    <t>22сп-Ч</t>
  </si>
  <si>
    <t>г. Малая Вишера ул. Новгородская</t>
  </si>
  <si>
    <t>23сп-ч</t>
  </si>
  <si>
    <t>г.Малая Вишера ул. Володарского,22 , ул. Новгородская</t>
  </si>
  <si>
    <t>22спС</t>
  </si>
  <si>
    <t>21спС</t>
  </si>
  <si>
    <t>20спС</t>
  </si>
  <si>
    <t>г.Холм ул. Профсоюзная,4-ул.Профсоюзная,7</t>
  </si>
  <si>
    <t>23спС</t>
  </si>
  <si>
    <t>г. Холм от перекрестка ул. Октябрьская. Вдоль ул. Комсомольская до заезда за магазином "Макнит", далее во к зданию школы ул. Октябрьская 66 - 5 опор</t>
  </si>
  <si>
    <t>ДС №1 на расторжение от 02.08.2019</t>
  </si>
  <si>
    <t>24сп-Ч</t>
  </si>
  <si>
    <t>13-55</t>
  </si>
  <si>
    <t>г. Чудово от перекрестка Грузинское ш./ ул.Солдатова до перекрестка Грузинское шоссе/ул.Ленина. Вдоль Денина до дома №80</t>
  </si>
  <si>
    <t>передано в цоп 09.08.2019</t>
  </si>
  <si>
    <t>25сп-Ч</t>
  </si>
  <si>
    <t>13-21</t>
  </si>
  <si>
    <t>г. Чудово от перекрестка Грузинское ш.- ул. Ленина вдоль Грузинского шоссе до перкрестка с ул. Большевиков. Вдоль ул Большевиков до перкрестка с пер. Борнвильский до д.13а</t>
  </si>
  <si>
    <t>26сп-Ч</t>
  </si>
  <si>
    <t>13-25</t>
  </si>
  <si>
    <t>г. Чудово, д. 10а (гимназия Логос), вдол ул. Титова до перкрестка с ул. Сергея Кузнецова</t>
  </si>
  <si>
    <t>27сп-Ч</t>
  </si>
  <si>
    <t>13-27</t>
  </si>
  <si>
    <t>г. Чудово от пеекрестка Грузинское шоссе/ул. Солдатова до перекрестка Грузинское ш./малый перкресток до д.9 (школа №4)</t>
  </si>
  <si>
    <t>39сп-Б</t>
  </si>
  <si>
    <t>г. Боровичи, ул. Алексея Кузнецова, 19 опора б/н у здания пожарной части (размещение ВОК на опорах №18-19 по договору № 18-112/СП)</t>
  </si>
  <si>
    <t>84сп</t>
  </si>
  <si>
    <t>85сп</t>
  </si>
  <si>
    <t>13-34</t>
  </si>
  <si>
    <t>ДС №1 от 08.08.2019</t>
  </si>
  <si>
    <t>24сп-С</t>
  </si>
  <si>
    <t>г. Старая Русса от пеекрестка ул. Поперечная/ ул. Восстания, вдоль ул. Поперечная до ул. Поперечная д. 41 (школа №5) - 12 опор</t>
  </si>
  <si>
    <t>25сп-С</t>
  </si>
  <si>
    <t>09-00</t>
  </si>
  <si>
    <t>г. Старя Русса, от опоры на перекрестке у. Латышских Гвардейцев/ул. Промышленная (со стороны д.46 к.2), вдоль ул. Латышских Гвардейцев до перкрестка с ул. Пролетарской Победы до д.19 (Староруский колледж производственных технологий и экономики)</t>
  </si>
  <si>
    <t>86сп</t>
  </si>
  <si>
    <t>г. В.Новгород, от ул. Троицкая 13 ( шк№20) до ул. Троицая, вдоль по ул. Троицкая до персечения с ул. Воздвиженская. По ул. Воздвиженская до пересечения с ул. Б.Власьевская, далее вдоль ул. Десятинная до здания администрации г. В.Новгород</t>
  </si>
  <si>
    <t>31.07.2029г.</t>
  </si>
  <si>
    <t>40сп-Б</t>
  </si>
  <si>
    <t>с. Опеченский посад от 1-я Линия, 18 (администрация) (Л-2 опоры №31,30) до пересечения с ул. 2-я Линия. Вдоль улю 2-я Линия (опоры №5,6,7)</t>
  </si>
  <si>
    <t>41сп-Б</t>
  </si>
  <si>
    <t>п. Любытино, ул. Советов</t>
  </si>
  <si>
    <t>п. Любытино, ул.Пушкинская</t>
  </si>
  <si>
    <t>42сп-Б</t>
  </si>
  <si>
    <t>Аннулировано по письму № 14/1707 от 16.08.2019г.</t>
  </si>
  <si>
    <t>26сп-С</t>
  </si>
  <si>
    <t>15-52</t>
  </si>
  <si>
    <t>п. пола от опоры б/н в 100м от БС Нов-Пола (заезд по четной стороне ул. Пионерская напротив д. 33 в сторону БС), до ул. Пионерская, вдоль ул. Пионерская до пересения с ул. Советская. До ул. Советская 33 - 45 шт</t>
  </si>
  <si>
    <t>16спВ</t>
  </si>
  <si>
    <t>17спВ</t>
  </si>
  <si>
    <t>19-493/СП-Ок от 12.08.2019г.</t>
  </si>
  <si>
    <t>19-493/СП</t>
  </si>
  <si>
    <t>19-494/СП-Б</t>
  </si>
  <si>
    <t>19-494/СП</t>
  </si>
  <si>
    <t>27сп-С</t>
  </si>
  <si>
    <t>п.Парфино ул. Космонавтов</t>
  </si>
  <si>
    <t>28сп-С</t>
  </si>
  <si>
    <t>п.Пола ул.Пионерская</t>
  </si>
  <si>
    <t>29сп-С</t>
  </si>
  <si>
    <t>28сп-Ч</t>
  </si>
  <si>
    <t>87сп</t>
  </si>
  <si>
    <t xml:space="preserve">п.Батецкий ул. Советская </t>
  </si>
  <si>
    <t>электрических сетей АО "Новгородоблэлектро" на этом участке нет</t>
  </si>
  <si>
    <t>17спС</t>
  </si>
  <si>
    <t>18спС</t>
  </si>
  <si>
    <t>19-499/СП-С от 12.08.2019г.</t>
  </si>
  <si>
    <t>19-499/СП</t>
  </si>
  <si>
    <t>19-500/СП-С от 19.08.2019г.</t>
  </si>
  <si>
    <t>19-500/СП</t>
  </si>
  <si>
    <t>19-501/СП-С от 12.08.2019г.</t>
  </si>
  <si>
    <t>19-501/СП</t>
  </si>
  <si>
    <t>19-502/СП-С от 12.08.2019г.</t>
  </si>
  <si>
    <t>19-502/СП</t>
  </si>
  <si>
    <t>19-503/СП-С от 12.08.2019г.</t>
  </si>
  <si>
    <t>19-503/СП</t>
  </si>
  <si>
    <t>передано в цоп 22.08.2019</t>
  </si>
  <si>
    <t>Аннулировано по письму № 14/1644 от 05.08.2019</t>
  </si>
  <si>
    <t>Аннулировано по письму № 14/1643 от 05.08.2019</t>
  </si>
  <si>
    <t>Аннулировано по письму № 14/1642 от 05.08.2019</t>
  </si>
  <si>
    <t>Аннулировано по письму № 14/1666 от 07.08.2019</t>
  </si>
  <si>
    <t>передано в цоп 27.08.2019</t>
  </si>
  <si>
    <t>30сп-С</t>
  </si>
  <si>
    <t>Шимский район, п. Уторгош от опоры на персении ул. Советская / ул. Пионерская вдоль ул. Пионерская 79 (администрация) - 11 опор</t>
  </si>
  <si>
    <t>10-52</t>
  </si>
  <si>
    <t>31спС</t>
  </si>
  <si>
    <t>10-53</t>
  </si>
  <si>
    <t>Шимский район, п. Уторгош от опоры на персении ул. пионерская / ул. Синчука до пересечения с ул. Советская до ул. Советская 22 (пожарная часть)- 15 опор</t>
  </si>
  <si>
    <t>32спС</t>
  </si>
  <si>
    <t>10-55</t>
  </si>
  <si>
    <t>Шимский район, п. Уторгош от БС Нов-Уторгош (заезд в районе ул. Набережная) вдоль ул. Пионерская до пересечения с ул. Синчука. Вдоль ул. Сенчука до заезда к ул. Пионерская 49А (школа), заезду до ул. Пионерская 49А (школа) - 32 опоры</t>
  </si>
  <si>
    <t>с. Морёво улю Мудрова 19 (школа) до пересечения с ул. Советов до опоры № 18 ( между домами № 68 и № 70) - 11 шт.
ВЛ-0,4кВ  ф. "8Марта" от ТП-2 с. Марево, оп. №№1, 2, 4, 33, 34,36. ВЛ-0,4кВ  ф. "Школа" от ТП-2 с. Марево, оп. №№1, 2, 3, 5, 6.</t>
  </si>
  <si>
    <t>с Морёво, ул. Советов 15 (пожарная часть. Опора № 89) вдоль ул. Советов до опоры № 7 (рядом с ул. Совтов 27)
ВЛ-0,4кВ ф. "Советов-1" от ТП-1 с. Марево, оп. №№ 10, 11, 13, 17, 21,23,24,25. ВЛ-10кВ Л-З от ПС "Марево"опора №86.</t>
  </si>
  <si>
    <t>19-512/СП-В</t>
  </si>
  <si>
    <t>19-513/СП-В</t>
  </si>
  <si>
    <t>19-513/СП</t>
  </si>
  <si>
    <t>19-512/СП</t>
  </si>
  <si>
    <t>19-514/СП-Б</t>
  </si>
  <si>
    <t>19-514/СП</t>
  </si>
  <si>
    <t>19-515/СП-Б</t>
  </si>
  <si>
    <t>19-515/СП</t>
  </si>
  <si>
    <t>19-516/СП-Б</t>
  </si>
  <si>
    <t>19-516/СП</t>
  </si>
  <si>
    <t>43сп-Б</t>
  </si>
  <si>
    <t>п.Мошенское ул. Калинина, 32 (школа) до перекрестка ул.Советская</t>
  </si>
  <si>
    <t>33сп-С</t>
  </si>
  <si>
    <t>п. Шимск, ул. Новгородская, ул. Советская, ул. Коммунальная</t>
  </si>
  <si>
    <t>34сп-С</t>
  </si>
  <si>
    <t>35сп-С</t>
  </si>
  <si>
    <t>п. Шимск, ул. Новгородская, ул. Ленина</t>
  </si>
  <si>
    <t>36сп-С</t>
  </si>
  <si>
    <t xml:space="preserve">г.Сольцы, ул. Володарского, ул. Комсомола, </t>
  </si>
  <si>
    <t>37сп-С</t>
  </si>
  <si>
    <t>г.Сольцы, ул. Ленина</t>
  </si>
  <si>
    <t>19-518/СП-С от 19.08.2019</t>
  </si>
  <si>
    <t>19-518/СП</t>
  </si>
  <si>
    <t>расторгнут с 02.08.2019г.</t>
  </si>
  <si>
    <t xml:space="preserve">АПП от 22.07.2019 </t>
  </si>
  <si>
    <t>с 22.07..2019 по 31.03.2029</t>
  </si>
  <si>
    <t>АПП Позвонила Кириллу, Никитин в отпуске, сказала про АПП 02.09.2019</t>
  </si>
  <si>
    <t>04-19 от 29.08.2019г.</t>
  </si>
  <si>
    <t>13</t>
  </si>
  <si>
    <t>19-523/СП</t>
  </si>
  <si>
    <t>передано в ЦОП 04.09.2019</t>
  </si>
  <si>
    <t>отказ</t>
  </si>
  <si>
    <t>передан в ЦОП 05.09.2019</t>
  </si>
  <si>
    <t xml:space="preserve">38спС </t>
  </si>
  <si>
    <t xml:space="preserve">от второй опоры напротив ТП-22 ул.Возрождения до опоры напротив дома №75 ул.Молодежная </t>
  </si>
  <si>
    <t xml:space="preserve">постоянно </t>
  </si>
  <si>
    <t>подвес диэлектрического волоконно-оптического кабеля связи</t>
  </si>
  <si>
    <t>ДС №1 на выдачу 30.08.2019</t>
  </si>
  <si>
    <t>19-535/СП-Б</t>
  </si>
  <si>
    <t>19-535/СП</t>
  </si>
  <si>
    <t xml:space="preserve">19-536/СП-С </t>
  </si>
  <si>
    <t xml:space="preserve">19-537/СП-С </t>
  </si>
  <si>
    <t>19-536/СП</t>
  </si>
  <si>
    <t>19-537/СП</t>
  </si>
  <si>
    <t>88сп</t>
  </si>
  <si>
    <t>13-46</t>
  </si>
  <si>
    <t>31.12.2021г.</t>
  </si>
  <si>
    <t>централизованный договор по г. В.Новгород, Чудовский филиал, Боровический филиал, Старорусский филиал, Окуловский филиал, Валдайский филиал.</t>
  </si>
  <si>
    <t>44сп)1</t>
  </si>
  <si>
    <t>о расторжение договора в связи с окончанием строительства</t>
  </si>
  <si>
    <t>19-542/СП</t>
  </si>
  <si>
    <t>19-543/СП</t>
  </si>
  <si>
    <t>19-543СП-С от 30.08..2019</t>
  </si>
  <si>
    <t>19-542СП-С от 02.09.2019</t>
  </si>
  <si>
    <t>19-544СП-С от 09.09..2019</t>
  </si>
  <si>
    <t>19-544/СП</t>
  </si>
  <si>
    <t>19-545СП-С от 09.09..2019</t>
  </si>
  <si>
    <t>19-545/СП</t>
  </si>
  <si>
    <t>19-546СП-С от 09.09..2019</t>
  </si>
  <si>
    <t>19-546/СП</t>
  </si>
  <si>
    <t>19-547СП-С от 09.09..2019</t>
  </si>
  <si>
    <t>19-547/СП</t>
  </si>
  <si>
    <t>19-548СП-С от 09.09..2019</t>
  </si>
  <si>
    <t>19-548/СП</t>
  </si>
  <si>
    <t>Альфа</t>
  </si>
  <si>
    <t>14ч01мин</t>
  </si>
  <si>
    <t>ВЛ-10кВ Л-3 ТПС Угловка оп№ 93,94</t>
  </si>
  <si>
    <t>01.10.2019г</t>
  </si>
  <si>
    <t>электроснабжение БССС</t>
  </si>
  <si>
    <t>аннулировано по заявлению №119/19</t>
  </si>
  <si>
    <t>аннулирована по письму № 835 (повторная)</t>
  </si>
  <si>
    <t>29сп-ч</t>
  </si>
  <si>
    <t>15-00</t>
  </si>
  <si>
    <t>г. Малая Вишера,  от ул. Гоголя. 28а вдоль ул. Гоголя до перекрестка с ул. Школьная  до ул. Школьная д.1 (школа №4) опоры - 13 шт</t>
  </si>
  <si>
    <t>30сп-Ч</t>
  </si>
  <si>
    <t>г. Чудово от перекрестка Грузинское шоссе/ул. Ленина вдоль Грузинского шоссе до перкрестка с ул. Большевиков. Вдоль ул. Большевиков до перкрестка с пер. Бронвильский до  д.13а. Опоры - 50шт</t>
  </si>
  <si>
    <t>31сп-Ч</t>
  </si>
  <si>
    <t>г. Чудово от перекрестка Грузинское шоссе/ул. Солдатова до перекрестка Грузинское шоссе/ул. Ленина. Вдоль Ленина до д.80. Опоры - 5 шт</t>
  </si>
  <si>
    <t>32-спЧ</t>
  </si>
  <si>
    <t>г. Чудово, от перекрестка Грузинское шосссе/ ул. Солдатова до перкрестка Грузинское шоссе/проезд без названия до малый переулок д.9 (школа №4). Опоры - 16шт</t>
  </si>
  <si>
    <t>31.08.2029г.</t>
  </si>
  <si>
    <t>33сп-Ч</t>
  </si>
  <si>
    <t>г. Чудово, пер. Безымянный опоры -4 шт</t>
  </si>
  <si>
    <t>31.12.2050г.</t>
  </si>
  <si>
    <t>05-19 от 13.09.2019г.</t>
  </si>
  <si>
    <t>19-558/СП</t>
  </si>
  <si>
    <t xml:space="preserve">920
</t>
  </si>
  <si>
    <t>89сп</t>
  </si>
  <si>
    <t>44сп-Б</t>
  </si>
  <si>
    <t>39сп-С</t>
  </si>
  <si>
    <t>34сп-Ч</t>
  </si>
  <si>
    <t>г. Малая Вишера, ул. Новгородская</t>
  </si>
  <si>
    <t>35сп-Ч</t>
  </si>
  <si>
    <t>36сп-Ч</t>
  </si>
  <si>
    <t>п.Хвойная, ул.Вокзальная до ул. Связи, ул.Связи</t>
  </si>
  <si>
    <t>45сп-Б</t>
  </si>
  <si>
    <t>46сп-Б</t>
  </si>
  <si>
    <t>47сп-Б</t>
  </si>
  <si>
    <t>п.Неболчи, ул.Советская, 3 до ул. Комсомольская, ул. Комсомольская до ул.Школьная</t>
  </si>
  <si>
    <t>г.Пестово, ул. Красных Зорь,62 вдоль ул. Советская - опоры 3 шт</t>
  </si>
  <si>
    <t>48сп-Б</t>
  </si>
  <si>
    <t>49сп-Б</t>
  </si>
  <si>
    <t>п.Хвойная, ул.Советская, от д.13 до д.9, ул.Красных Зорь - опоры 6 шт.</t>
  </si>
  <si>
    <t>п.Хвойная, ул. Ломоносова, ул. Боровая, ул. Советская - опоры 8 шт.</t>
  </si>
  <si>
    <t>50сп-Б</t>
  </si>
  <si>
    <t>ДС №1    отдано на подпись 27.08.2019</t>
  </si>
  <si>
    <t>аннулировано, заявка принята повторно</t>
  </si>
  <si>
    <t>14сп-Ок</t>
  </si>
  <si>
    <t>п. Крестцы от ул. Московская 16 до ул. Московская 8 - опоры 6шт</t>
  </si>
  <si>
    <t>ДС №1             отдано на подпись 27.08.2019</t>
  </si>
  <si>
    <t>заявка аннулирована по письму  № 5/1-08INO  от 20.09.2019</t>
  </si>
  <si>
    <t>60/1</t>
  </si>
  <si>
    <t>60сп/1</t>
  </si>
  <si>
    <t>аннулирование договора</t>
  </si>
  <si>
    <t>19-586/СП-Б</t>
  </si>
  <si>
    <t>19-586/СП</t>
  </si>
  <si>
    <t>19-587/СП</t>
  </si>
  <si>
    <t>19-587/СП-Б</t>
  </si>
  <si>
    <t xml:space="preserve">19-590/СП-С </t>
  </si>
  <si>
    <t xml:space="preserve">ДС №1   от 26.09.2019              </t>
  </si>
  <si>
    <t>ДС №1  от 26.09.2019</t>
  </si>
  <si>
    <t>передан в ЦОП 26.09.2019</t>
  </si>
  <si>
    <t>мкр волховский от ул. Лесная 21 (школа №17). Вдоль ул. Лесная до перкрестка с ул. Дачная до перекрестка с ул. Новгородская . Вдоль ул. Новгородская д. № 5. далее во двор по направлению к ул. Южная 8 - опоры 15 шт</t>
  </si>
  <si>
    <t>ДС №1    от 26.09.2019</t>
  </si>
  <si>
    <t>ДС №1 
от 30.03.2016    
ДС №2 от 14.09.2017
ДС №3 от 29.11.2017
ДС №4 от 24.01.2019
ДС №5 от 26.09.2019</t>
  </si>
  <si>
    <t>1371  
1370
1362 с 23.07.2019
1288 с 01.08.2019</t>
  </si>
  <si>
    <t>313867
313730,00  
с 21.12.2016
237015 с 01.11.2017
241 022,50 с 01.01.2019
240180,50 с 23.07.2019г.
232392,00 с 01.08.2019г.</t>
  </si>
  <si>
    <t>аннулирование заявки № 11сп-Ок/1 от 23.09.2019</t>
  </si>
  <si>
    <t>19-606/СП</t>
  </si>
  <si>
    <t>19-606/СП-Ч</t>
  </si>
  <si>
    <t>19-608/СП-Ч</t>
  </si>
  <si>
    <t>19-608/СП</t>
  </si>
  <si>
    <t>19-610/СП</t>
  </si>
  <si>
    <t>19-610/СП-Ч</t>
  </si>
  <si>
    <t>19-613/СП-Ч</t>
  </si>
  <si>
    <t>19-613/СП</t>
  </si>
  <si>
    <t>19-614/СП-Ч</t>
  </si>
  <si>
    <t>19-614/СП</t>
  </si>
  <si>
    <t>19-616/СП-Ч</t>
  </si>
  <si>
    <t>19-616/СП</t>
  </si>
  <si>
    <t>19-617/СП-Ч</t>
  </si>
  <si>
    <t>19-617/СП</t>
  </si>
  <si>
    <t>51сп-Б</t>
  </si>
  <si>
    <t>17-00</t>
  </si>
  <si>
    <t>п. Неболчи, ул. Советская 20 до ул. Комсомольская (между д.3 и д.5) - 3 опоры</t>
  </si>
  <si>
    <t>15с-Ок</t>
  </si>
  <si>
    <t>г. Окуловка, ул. Магистральная от пеекрестка ул. Магистральная/ул. Николаева (маг. Магнит) вдоль ул. Магистральная до здания "Россельхозбанка" - 13 опор</t>
  </si>
  <si>
    <t>37сп-Ч</t>
  </si>
  <si>
    <t>г. Малая Вишера. Ул. Гагарина. 14 (школа №1) вдоль ул. Новгородская до пересечения с ул. Володарского. Вдоль ул. Володарского до опоры в районе д.16 - 15 опор</t>
  </si>
  <si>
    <t>19-620/СП-Б</t>
  </si>
  <si>
    <t>19-620/СП</t>
  </si>
  <si>
    <t>14-30</t>
  </si>
  <si>
    <t>г. Старая Русса. От ул. Яковлева 18 (пожарная часть) вдоль ул. Яковлева по нечетной стороне до персечения с ул. Бетховена, вдоль ул. Бетховена до персечения с ул. Некрасова. Вдоль ул. Некрасова до опоры условный номер 1 (район д.22) - опоры 27 шт</t>
  </si>
  <si>
    <t>40спС</t>
  </si>
  <si>
    <t>от опоры напротив дома №11 до опоры напротив дома №43 по ул.Рабочая Слободка</t>
  </si>
  <si>
    <t>41сп-С</t>
  </si>
  <si>
    <t>19-627/СП-Ок</t>
  </si>
  <si>
    <t>19-627/СП</t>
  </si>
  <si>
    <t>ДС №1 от 26.09.2019</t>
  </si>
  <si>
    <t>мкр волховский от ул. Лесная 21 (школа №17). Вдоль ул. Лесная до перкрестка с ул. Даяная до перекрестка с ул. Новгородская . Вдоль ул. Новгородская д. № 5. далее во двор по направлению к ул. Южная 8 - 13 опор</t>
  </si>
  <si>
    <t>07-19 от 01.10.2019г.</t>
  </si>
  <si>
    <t>19-635/СП</t>
  </si>
  <si>
    <t>11</t>
  </si>
  <si>
    <t>19-636/СП</t>
  </si>
  <si>
    <t>19-636/СП-Б</t>
  </si>
  <si>
    <t>19-637/СП</t>
  </si>
  <si>
    <t>19-637/СП-Б</t>
  </si>
  <si>
    <t>19-638/СП-Б</t>
  </si>
  <si>
    <t>19-638/СП</t>
  </si>
  <si>
    <t>19-639/СП-Б</t>
  </si>
  <si>
    <t>19-639/СП</t>
  </si>
  <si>
    <t>п.Неболчи, ул. Ленинградская до ул. Школьная - опоры 23 шт.</t>
  </si>
  <si>
    <t>п.Поддорье, ул. Октябрьская - опоры 9 шт.</t>
  </si>
  <si>
    <t>19-644/СП-С</t>
  </si>
  <si>
    <t>19-644/СП</t>
  </si>
  <si>
    <t>19-645/СП-С</t>
  </si>
  <si>
    <t>42сп-С</t>
  </si>
  <si>
    <t>п. Пола от ПС Пола по Л-1 до ОМ-2, от ОМ-2 до ул. Советская 33. от ОМ-2 до опоры с ОМ-3 ул. Пионерская  - 45шт</t>
  </si>
  <si>
    <t>заявка аннулирована по письму  №576  от 03.10.2019  сети НОЭ отсутствуют</t>
  </si>
  <si>
    <t>7-19СП-Ок</t>
  </si>
  <si>
    <t>19-648/СП</t>
  </si>
  <si>
    <t>Хвойнинский рн п. Песь от БС Нов-Песь вдоль ул. без названия, идущей параллельно р. Песь до пересечения с улицей, ведущей к ул. Спорта - 9 опор</t>
  </si>
  <si>
    <t>12-00</t>
  </si>
  <si>
    <t>19-646/СП</t>
  </si>
  <si>
    <t>43сп-С</t>
  </si>
  <si>
    <t>г. Старая Русса, от ул. Яковлева 18 (пожарная часть) до пересечения с Славной пееулок, по Сплавному переулку до ул. Бетховена, вдоль ул. Бетховена до пересечения с ул. Некрасова - 28 опор</t>
  </si>
  <si>
    <t>30.09.2029г.</t>
  </si>
  <si>
    <t>44сп-С</t>
  </si>
  <si>
    <t>п. парфино. Пер. крупнова 15 (школа) до пересечения с ул. Космонавтов, вдоль ул. Космонавтов до ул. Чапаева до ул. К.Маркса, вдоль ул. К.Маркса до опоры между домами № 66 и № 68  - 22 опоры</t>
  </si>
  <si>
    <t>31.10.2029г.</t>
  </si>
  <si>
    <t>53сп-Б</t>
  </si>
  <si>
    <t>52сп-Б</t>
  </si>
  <si>
    <t>Хвойнинский р-н, п. Анциферово, от БС Нов-Анциферово вдоль ул. Складская до пересечения с ул. Горького, вдоль ул. Горького до пересечения с ул.Свободы, вдоль ул.Свбоды до д.7 Пожарнач часть №42 - 18шт</t>
  </si>
  <si>
    <t>54сп-Б</t>
  </si>
  <si>
    <t>55сп-Б</t>
  </si>
  <si>
    <t xml:space="preserve">Хвойнинский р-н, п. Анциферово, от опоры №15 у д.1 ул.Свободы вдоль ул.Октябрьская до д.22 - опоры 22 шт.  </t>
  </si>
  <si>
    <t>Хвойнинский р-н, п. Анциферово, от опоры № 36 ул. Октябрьская вдоль ул. Октябрьская до д.39 - опоры 15шт.</t>
  </si>
  <si>
    <t>16сп-Ок</t>
  </si>
  <si>
    <t>п. Крестцы от ул.К.Либкнехта, вдоль ул. К.Либкнехта до пересечения с ул.Полевая до д.11</t>
  </si>
  <si>
    <t>31.09.2029</t>
  </si>
  <si>
    <t>выдано на подпись 17.10.2019</t>
  </si>
  <si>
    <t>40)1</t>
  </si>
  <si>
    <t>об аннулировании заявки</t>
  </si>
  <si>
    <t>42)1</t>
  </si>
  <si>
    <t>45сп-с</t>
  </si>
  <si>
    <t>Г.Старая Руса ул. Рабочая Слободка от д.11 до д.43 - 17 опор; ул. Возрождение и уо. Молодежная - 17 опор</t>
  </si>
  <si>
    <t>17сп-ОК</t>
  </si>
  <si>
    <t>п.Крестцы, ул. К.Либкнехта, ул. Бородулина</t>
  </si>
  <si>
    <t>19-673/СП-Б</t>
  </si>
  <si>
    <t>19-674/СП-Б</t>
  </si>
  <si>
    <t>19-673/СП</t>
  </si>
  <si>
    <t>19-674/СП</t>
  </si>
  <si>
    <t>17спОк)1</t>
  </si>
  <si>
    <t>аннулирование заявки</t>
  </si>
  <si>
    <t>ДС №1    от 23.10.2019</t>
  </si>
  <si>
    <t>ДС №1     от 23.10.2019</t>
  </si>
  <si>
    <t>ДС №1  от 23.10.2019</t>
  </si>
  <si>
    <t>19-677/СП-Ок</t>
  </si>
  <si>
    <t>19-677/СП</t>
  </si>
  <si>
    <t>заявка аннулирована по письму  №1361  от 18.10.2019 нет сетй</t>
  </si>
  <si>
    <t>заявка аннулирована по письму  № 5/1-08INO  от 22.10.2019</t>
  </si>
  <si>
    <t>аннулирована по письму № 0208/002-06-15/110-19 от 17.10.2019</t>
  </si>
  <si>
    <t>19-678/СП-Б</t>
  </si>
  <si>
    <t>19-678/СП</t>
  </si>
  <si>
    <t>18сп-Ок</t>
  </si>
  <si>
    <t>08ч10мин</t>
  </si>
  <si>
    <t>Вли-0,4кВ ф. Котельная оп №2,3,4,5,6 от ТП-12; ВЛ-0,4кВ ф. Магазин от ТП-12 п. Угловка</t>
  </si>
  <si>
    <t>октябрь 2019г.</t>
  </si>
  <si>
    <t>ТУ№8-19СП-Ок от 28.10.2019г</t>
  </si>
  <si>
    <t>19-698/СП-с</t>
  </si>
  <si>
    <t>19-699/СП-с</t>
  </si>
  <si>
    <t>19-698/СП</t>
  </si>
  <si>
    <t>19-699/СП</t>
  </si>
  <si>
    <t>90-сп</t>
  </si>
  <si>
    <t>ДС №1      от 30.10.2019</t>
  </si>
  <si>
    <t xml:space="preserve">46спС </t>
  </si>
  <si>
    <t xml:space="preserve">опоры по существующим опорам от ул.Дубовицкая , ул.Вихрова, пер.Пищевиков , ул.Поливановой в направлении ул.Клубная </t>
  </si>
  <si>
    <t xml:space="preserve">предоставление услуг связи объекту РТРС в г.Старая Русса </t>
  </si>
  <si>
    <t>19сп
19сп/1</t>
  </si>
  <si>
    <t>13.10.2015
30.10.2019</t>
  </si>
  <si>
    <t>11 ч. 45 мин.
15-27</t>
  </si>
  <si>
    <r>
      <t xml:space="preserve">Датаком сервис 
</t>
    </r>
    <r>
      <rPr>
        <sz val="11"/>
        <color rgb="FF00B0F0"/>
        <rFont val="Times New Roman"/>
        <family val="1"/>
        <charset val="204"/>
      </rPr>
      <t>ООО АЛЬФАКОМ  
с 01.11.2019г.</t>
    </r>
  </si>
  <si>
    <t>19-713/СП-с</t>
  </si>
  <si>
    <t>19-713/СП</t>
  </si>
  <si>
    <t>выдано на подпись 08.11.2019</t>
  </si>
  <si>
    <r>
      <t xml:space="preserve">ДС №1 от 24.09.2018 
ДС №2 от 01.01.2019
ДС №3 от 30.05.2019
</t>
    </r>
    <r>
      <rPr>
        <sz val="11"/>
        <color rgb="FFFF0000"/>
        <rFont val="Times New Roman"/>
        <family val="1"/>
        <charset val="204"/>
      </rPr>
      <t xml:space="preserve">ДС №4 от 06.11.2019               </t>
    </r>
  </si>
  <si>
    <t>расторгнут  с 06.11.2019</t>
  </si>
  <si>
    <r>
      <t xml:space="preserve">25.12.2017
</t>
    </r>
    <r>
      <rPr>
        <sz val="11"/>
        <color rgb="FFFF0000"/>
        <rFont val="Times New Roman"/>
        <family val="1"/>
        <charset val="204"/>
      </rPr>
      <t>расторгнут  с 06.11.2019</t>
    </r>
  </si>
  <si>
    <r>
      <t xml:space="preserve">ДС №1                        16.03.2016                         ДС №2 01.06.2017
ДС №3 от 23.11.2017  
ДС №4 от 20.12.2018 
</t>
    </r>
    <r>
      <rPr>
        <sz val="11"/>
        <color theme="4"/>
        <rFont val="Times New Roman"/>
        <family val="1"/>
        <charset val="204"/>
      </rPr>
      <t xml:space="preserve">ДС №5 от 15.11.2019г. </t>
    </r>
    <r>
      <rPr>
        <sz val="11"/>
        <rFont val="Times New Roman"/>
        <family val="1"/>
        <charset val="204"/>
      </rPr>
      <t xml:space="preserve">             </t>
    </r>
  </si>
  <si>
    <t>с 01.11.2019 по 31.07.2029</t>
  </si>
  <si>
    <t>АПП от 01.11.2019</t>
  </si>
  <si>
    <t>56сп-Б</t>
  </si>
  <si>
    <t>10-37</t>
  </si>
  <si>
    <t>с. Песь, Хвойнинский район от ул. Заводская 1 ( пожарная часть) по ул. Железндорожная до ул. Юбилейная до опоры №11 - 46 опор</t>
  </si>
  <si>
    <t>57сп-Б</t>
  </si>
  <si>
    <t>10-40</t>
  </si>
  <si>
    <t>с. Песь, Хвойнинский район от почтового перулка 3А (Администрация) вдоль ул. Пинерская до ооры № 51- 8 опор</t>
  </si>
  <si>
    <t>58сп-Б</t>
  </si>
  <si>
    <t>с. Песь, Хвойнинский район пер. Школный 1А (школа) -до опоры № 48 л. Железнодоржная  - 2 опоры</t>
  </si>
  <si>
    <t>10-43</t>
  </si>
  <si>
    <t>42/1</t>
  </si>
  <si>
    <t>41сп-С/1</t>
  </si>
  <si>
    <t>09-30</t>
  </si>
  <si>
    <t>аннулироваие заявки 41сп-С</t>
  </si>
  <si>
    <t>52/1</t>
  </si>
  <si>
    <t>аннулирование заявки 52сп-Б</t>
  </si>
  <si>
    <t>52сп-Б/1</t>
  </si>
  <si>
    <t>с 01.01.2020 по 31.12.2021</t>
  </si>
  <si>
    <t>2943</t>
  </si>
  <si>
    <t>39</t>
  </si>
  <si>
    <t>19-675/СП</t>
  </si>
  <si>
    <t>централизованный</t>
  </si>
  <si>
    <t>47спС</t>
  </si>
  <si>
    <t>опоры Шимский район п. уторгош от опоры ПАО ростелеком за мостом через р. Мшагу до БС-нов-Уторгош опоры Л3-3,4,5,6,7,8 - 6 опот</t>
  </si>
  <si>
    <t>11-53</t>
  </si>
  <si>
    <t>опоры 44 шт в районе д. Нащи с торону ПТБО</t>
  </si>
  <si>
    <t>12-07</t>
  </si>
  <si>
    <t>отказ, деревянные опоры изношены</t>
  </si>
  <si>
    <t>08-19 от 04.12.2019</t>
  </si>
  <si>
    <t>44</t>
  </si>
  <si>
    <t>выдано на подпись 10.12.2019</t>
  </si>
  <si>
    <t>19-804/СП-Б</t>
  </si>
  <si>
    <t>19-805/СП-Б</t>
  </si>
  <si>
    <t>19-806/СП-Б</t>
  </si>
  <si>
    <t>19-804/СП</t>
  </si>
  <si>
    <t>19-805/СП</t>
  </si>
  <si>
    <t>19-806/СП</t>
  </si>
  <si>
    <t>до 31.10.2029</t>
  </si>
  <si>
    <t>44/1</t>
  </si>
  <si>
    <t>43сп-с)1</t>
  </si>
  <si>
    <t>аннулирование</t>
  </si>
  <si>
    <t>19-816/СП-С</t>
  </si>
  <si>
    <t>19-816/СП</t>
  </si>
  <si>
    <t>48спС</t>
  </si>
  <si>
    <t>15-58</t>
  </si>
  <si>
    <t>г. Старая Русса от ул. Яковлева 18 до пересечения с Сплавной перекресток. По Славному перулку д ул. Бетховена. Вдоль ул. Бетховена д пересечения с ул. Некрасова - 28 опор</t>
  </si>
  <si>
    <t xml:space="preserve">АПП от 04.12.2019 </t>
  </si>
  <si>
    <t>с 04.12.2019  по 31.07.2029</t>
  </si>
  <si>
    <t>АПП от 27.12.2019г.</t>
  </si>
  <si>
    <t>с 27.12.2019г. По 01.01.2031</t>
  </si>
  <si>
    <t xml:space="preserve">АПП от 01.11.2019 </t>
  </si>
  <si>
    <t>с 01.11.2019 до 31.07.2029</t>
  </si>
  <si>
    <t xml:space="preserve">АПП от 28.11.2019 </t>
  </si>
  <si>
    <t xml:space="preserve">с 28.11.2019 по 31.07.2029 </t>
  </si>
  <si>
    <t>20-7/СП</t>
  </si>
  <si>
    <t>20-7/СП-С</t>
  </si>
  <si>
    <t>АПП от 04.12.2019</t>
  </si>
  <si>
    <t>с 04.12.2019 по 31.08.2029</t>
  </si>
  <si>
    <t>с 04.12.2019 по 31.07.2029</t>
  </si>
  <si>
    <t xml:space="preserve">АПП от 02.12.2019 </t>
  </si>
  <si>
    <t xml:space="preserve">с 02.12.2019 по 31.07.2029 </t>
  </si>
  <si>
    <t>49спС</t>
  </si>
  <si>
    <t>п. Шимск от ул. Ленина, 53 - 10опоры</t>
  </si>
  <si>
    <t>п.Парфино ул. К.Маркса - 24 опоры</t>
  </si>
  <si>
    <t>50спС</t>
  </si>
  <si>
    <t>51сп-С</t>
  </si>
  <si>
    <t>г. Сольцы ул. Влодарского-ул. Ленина - 48опор</t>
  </si>
  <si>
    <t>91сп</t>
  </si>
  <si>
    <t>13-20</t>
  </si>
  <si>
    <t>ул. Ильина- ул. Михайлова - 4опоры</t>
  </si>
  <si>
    <t>8-19-СП-Ок</t>
  </si>
  <si>
    <t>28..10.2019</t>
  </si>
  <si>
    <r>
      <t xml:space="preserve"> 08.02.2017 </t>
    </r>
    <r>
      <rPr>
        <sz val="11"/>
        <color rgb="FFFF0000"/>
        <rFont val="Times New Roman"/>
        <family val="1"/>
        <charset val="204"/>
      </rPr>
      <t>расторгнут с 18.12.2019г.</t>
    </r>
  </si>
  <si>
    <t>20-125/СП-С</t>
  </si>
  <si>
    <t>20-125/СП</t>
  </si>
  <si>
    <t>до 31.12.2030</t>
  </si>
  <si>
    <t xml:space="preserve">с 28.01.2019 по 31.07.2029г.  </t>
  </si>
  <si>
    <t>с 02.12.2019 по 31.07.2029</t>
  </si>
  <si>
    <t>ДС №1 от 23.12.2019</t>
  </si>
  <si>
    <t xml:space="preserve">АПП от 28.11.2019  </t>
  </si>
  <si>
    <t>1368,25
1052,5 с 01.02.2020</t>
  </si>
  <si>
    <t>13
10 с 01.02.2020</t>
  </si>
  <si>
    <t>526,25
631,5 с 01.02.2020</t>
  </si>
  <si>
    <t>5
6</t>
  </si>
  <si>
    <t>1368,25
1157,75 с 01.02.2020</t>
  </si>
  <si>
    <t>12
10</t>
  </si>
  <si>
    <t>ДС №1 от 29.06.2018г.
ДС №2 от 11.12.2018                           ДС №3 от 11.02.2020</t>
  </si>
  <si>
    <t>32
26</t>
  </si>
  <si>
    <t>3368
2736,5 с 01.02.2020</t>
  </si>
  <si>
    <t>10
7</t>
  </si>
  <si>
    <t>1052,5
736,75 с 01.02.2020</t>
  </si>
  <si>
    <t>16
6</t>
  </si>
  <si>
    <t>1684
631,50 с 01.02.2020</t>
  </si>
  <si>
    <t>90/1</t>
  </si>
  <si>
    <t>опоры 41 шт в районе д. Нащи с торону ПТБО</t>
  </si>
  <si>
    <t>90/1-сп</t>
  </si>
  <si>
    <t xml:space="preserve">ДС №1 от 10.01.2018 
ДС №2 от 29.12.2018
ДС №3 от 19.12.2019              </t>
  </si>
  <si>
    <t>38сп-Ч</t>
  </si>
  <si>
    <t>Чудовский район, д. Сябреницы ВЛ 0,4 от Базовой станции ПАО Мегафон по опорам ВЛ 0,4кВ №6-№1 Л-13 опора №198, ВЛ 10кВ Л-14 опора № 83-85. далее по ВЛ 0,4кВ Л-3 от опоры № 8 до опоры №23. далее по ВЛ 0,4кВ от опоры №10 до опоры №28 - 43 шт</t>
  </si>
  <si>
    <t>31.12.2029г.</t>
  </si>
  <si>
    <t>в цоп 17.02.2020</t>
  </si>
  <si>
    <t>в цоп 20.02.2020</t>
  </si>
  <si>
    <t>20-190/СП</t>
  </si>
  <si>
    <t>20-190/СП-С</t>
  </si>
  <si>
    <t>до 31.12.2029</t>
  </si>
  <si>
    <t>Малая Вишера ул.Новгородская</t>
  </si>
  <si>
    <t>20-153/СП</t>
  </si>
  <si>
    <t xml:space="preserve">АПП от 01.12.2019г. </t>
  </si>
  <si>
    <t>с 01.12.2019 до 30.09.2029</t>
  </si>
  <si>
    <t>АПП от 13.02.2020</t>
  </si>
  <si>
    <t>с 13.02.2020 до 30.09.2029</t>
  </si>
  <si>
    <t>20-195/СП-С</t>
  </si>
  <si>
    <t>20-195/СП</t>
  </si>
  <si>
    <t>2-20 от 25.02.2020г.</t>
  </si>
  <si>
    <t>20-201/СП</t>
  </si>
  <si>
    <t>Окуловский район с. Березовик ВЛ-10кВ опоры - 9шт.</t>
  </si>
  <si>
    <t>31.07.2030г.</t>
  </si>
  <si>
    <t>25сп-Ок</t>
  </si>
  <si>
    <t>29сп/1-С</t>
  </si>
  <si>
    <t>внесение изменений</t>
  </si>
  <si>
    <t>42сп/1-С</t>
  </si>
  <si>
    <t>28сп/1-С</t>
  </si>
  <si>
    <t xml:space="preserve">ДС №1 от 03.03.2020г </t>
  </si>
  <si>
    <t xml:space="preserve">ДС №1 от 03.03.2020 </t>
  </si>
  <si>
    <t>ДС №1 от 03.03.2020</t>
  </si>
  <si>
    <t>по 31.12.2029</t>
  </si>
  <si>
    <t xml:space="preserve">АПП от 01.02.2020 </t>
  </si>
  <si>
    <t>с 01.02.2020 до 31.07.2029</t>
  </si>
  <si>
    <t>с 01.02.2020 до 31.08.2029</t>
  </si>
  <si>
    <t>выдано 05.03.2020</t>
  </si>
  <si>
    <t xml:space="preserve">ДС №1 от 11.03.2020 </t>
  </si>
  <si>
    <t xml:space="preserve">ДС №1 от 11.03.2020  </t>
  </si>
  <si>
    <t>18спВ</t>
  </si>
  <si>
    <t>г. валдай. Торговая площадь ул. Генерала Бклова - опора, Хлебзавод, ул. Генерала Белова - 6 опор. Ленина- 5опор</t>
  </si>
  <si>
    <t xml:space="preserve"> с 13.02.2020 по 31.07.2029</t>
  </si>
  <si>
    <t xml:space="preserve">АПП от 02.12.2019г. </t>
  </si>
  <si>
    <t>с 02.12.2019до 30.09.2029</t>
  </si>
  <si>
    <t>с   02.12.2019 по 30.06.2029</t>
  </si>
  <si>
    <t>с 02.12.2019 до 30.09.2029</t>
  </si>
  <si>
    <t>ДС №1 от 2020</t>
  </si>
  <si>
    <r>
      <t xml:space="preserve">2105
</t>
    </r>
    <r>
      <rPr>
        <sz val="11"/>
        <color rgb="FF0070C0"/>
        <rFont val="Times New Roman"/>
        <family val="1"/>
        <charset val="204"/>
      </rPr>
      <t>1789,25 с 16.03.2020г.</t>
    </r>
  </si>
  <si>
    <t>с 18.02.2020 по 31.07.2029</t>
  </si>
  <si>
    <r>
      <t xml:space="preserve">315,75
</t>
    </r>
    <r>
      <rPr>
        <sz val="11"/>
        <color rgb="FF0070C0"/>
        <rFont val="Times New Roman"/>
        <family val="1"/>
        <charset val="204"/>
      </rPr>
      <t>421,00 с 18.02.2020</t>
    </r>
  </si>
  <si>
    <r>
      <t xml:space="preserve">105,25
</t>
    </r>
    <r>
      <rPr>
        <sz val="11"/>
        <color rgb="FF0070C0"/>
        <rFont val="Times New Roman"/>
        <family val="1"/>
        <charset val="204"/>
      </rPr>
      <t>631,5 с 18.02.2020</t>
    </r>
  </si>
  <si>
    <t>20-276/СП</t>
  </si>
  <si>
    <t>ПО 31.12.2030</t>
  </si>
  <si>
    <t>20-277/СП</t>
  </si>
  <si>
    <t>20-277/СП-Ок от 04.03.2020</t>
  </si>
  <si>
    <t>01-20 от 25.02.2020</t>
  </si>
  <si>
    <t>41</t>
  </si>
  <si>
    <t>90/2</t>
  </si>
  <si>
    <t>90/2-сп</t>
  </si>
  <si>
    <t>15-34</t>
  </si>
  <si>
    <t>расторжение</t>
  </si>
  <si>
    <t>92сп</t>
  </si>
  <si>
    <t>15-36</t>
  </si>
  <si>
    <t>41 опора в районе д. Нащи</t>
  </si>
  <si>
    <t>8-911-639-92-19 Сильянов Константин Игоревич</t>
  </si>
  <si>
    <t>40сп-Ч</t>
  </si>
  <si>
    <t xml:space="preserve">г. Чудово от ПС Чудово (пер. Линейный) далее вдоль Грузинского шоссе до ТП 30 рядом с ул. Ромашова, д. 35 </t>
  </si>
  <si>
    <t>Щигарцов В.М. 8-911-639-92-46</t>
  </si>
  <si>
    <t xml:space="preserve">Белова Галина Евгеньевна 8-921-026-32-31
</t>
  </si>
  <si>
    <t>аннулировано по письму 09100107 от 19.03.2020</t>
  </si>
  <si>
    <t>93сп</t>
  </si>
  <si>
    <t>18-30</t>
  </si>
  <si>
    <t>от опоры №  12 на пересечении ул. Б.Московская и ул. Зеленая до пересечения с ул. Л.Голикова до д. № 7, вдоль Донецкого переулка до опоры №13 (12 штук опор)</t>
  </si>
  <si>
    <t>26сп-Ок</t>
  </si>
  <si>
    <t>04.2020 г.</t>
  </si>
  <si>
    <t>10 ч. 24 мин</t>
  </si>
  <si>
    <t>27сп-Ок</t>
  </si>
  <si>
    <t>10 ч. 55 мин</t>
  </si>
  <si>
    <t>г. Окуловка,от ул. Советская,32  (школа №3) ВЛ 10 кВт от ТП-60 до ТП - 56 вдоль  ул. Советская (6 опор), далее по ВЛ 10 кВт Л-2 ПС 6/10 Окуловка - 1 до опоры №1 ВЛ 0,4 кВт ф. Калинина от ТП - 48 (вблизи ТП - 48)- 41 шт.</t>
  </si>
  <si>
    <t>п. Кулотино, от ТП - 3, Ф-6 опоры №1,2, Ф-3 опоры №3,4 до ул. Пионерская,2 (школа) - 4 шт.</t>
  </si>
  <si>
    <t>94сп</t>
  </si>
  <si>
    <t>п. тесово Нетыльский от ул. Советская,17 (школа) далее по опорам №96,97,98,99, затем по ул. Возрождения по опорам № 87,86,85,84,83,92,93,94,95 далее переход на ВЛ 6 кВт Ф-6 опоры №35,34, далее Л-2 опоры №17,16-ул. Возрождения ,11 (пожарная часть); - 17 шт.</t>
  </si>
  <si>
    <t>31.12.2030 г.</t>
  </si>
  <si>
    <t>11 ч. 01 мин.</t>
  </si>
  <si>
    <t>28сп-Ок</t>
  </si>
  <si>
    <t>11ч.14 мин.</t>
  </si>
  <si>
    <t>г. Окуловка,  по ул. Парфенова, 10 (школа №21) далее ВЛ 0,4 ф. школа №2 опоры № 3,2, опора б/н (переход через ул. Парфенова), опоры № 81,88 ул. Парфёнова,22</t>
  </si>
  <si>
    <t>29сп-Ок</t>
  </si>
  <si>
    <t>г. Окуловка, от ул. Театральная,3 филиал "Боровического агропромышленного техникума" опора №14, далее переход через ул. Стрельцова вдоль ул. Стрельцова до существующей муфты ОМ-ОКУ/005/01 на опоре №2</t>
  </si>
  <si>
    <t>11ч.30 мин.</t>
  </si>
  <si>
    <t>11 ч.30 мин.</t>
  </si>
  <si>
    <t>11 ч.40 мин.</t>
  </si>
  <si>
    <t>95сп</t>
  </si>
  <si>
    <t>96сп</t>
  </si>
  <si>
    <t>п. Тесово-Нетыльский от ул. Советская, 17 (школа)  вдоль ул. Советская опоры №95,93,92,91,99,98,97,96,34,35,36 ул. Советская (схема) - 12 шт.</t>
  </si>
  <si>
    <t>п. Пролетарий от ул Пролетарская,9 (ПЧ) вдоль ул. Пролетарская до сущ. Муфты  в районе д. Пролетарская д.  2 - 11 шт.</t>
  </si>
  <si>
    <t>97сп</t>
  </si>
  <si>
    <t>11 ч.50 мин.</t>
  </si>
  <si>
    <t>12ч. 00 мин</t>
  </si>
  <si>
    <t>98сп</t>
  </si>
  <si>
    <t>п. Пролетарий ул. Школьный двор 4 (Школа) от опоры б/н у здания школы, далее по опорам №1,2,3,4,5,6,7,8,9,10,11,12,13,14,15,16,17,18,19,19/1,19/2,19/3 ВЛ 0,4 Л-4 от ТП - 5(согл. Схеме) - 23 шт.</t>
  </si>
  <si>
    <t>мкр. Кречевицы от опоры №1 ВЛ 0,4  кВт ВЛ--1 (около тп - 505-КР-2) вдоль ул. армейская до стадиона по опорам №20,21 Л-2 до ПЧ д.18</t>
  </si>
  <si>
    <t>30сп-Ок</t>
  </si>
  <si>
    <t>14 ч. 00 мин</t>
  </si>
  <si>
    <t>г. Окуловка, ул. Николаева, 57 вдоль ул. Магистральная, ул. Октябрьская до ул. Центральная, д.2 (ПЧ), от существующей муфты ул. Театральная,3 по ул. Центральная,2 (ПЧ) - 88 шт.</t>
  </si>
  <si>
    <t>20-342/СП-Ок от 07.04.2020</t>
  </si>
  <si>
    <t>20-342/СП</t>
  </si>
  <si>
    <t>20-343/СП-Ок от 07.04.2020</t>
  </si>
  <si>
    <t>20-343/СП</t>
  </si>
  <si>
    <t>20-344/СП</t>
  </si>
  <si>
    <t>20-344/СП-Ок от 07.04.2020</t>
  </si>
  <si>
    <t>20-345/СП-Ок от 07.04.2020</t>
  </si>
  <si>
    <t>20-345/СП</t>
  </si>
  <si>
    <t>20-346/СП-Ок от 07.04.2020</t>
  </si>
  <si>
    <t>20-346/СП</t>
  </si>
  <si>
    <t>05-20 от 07.04.2020</t>
  </si>
  <si>
    <t>20-347/СП</t>
  </si>
  <si>
    <t>21</t>
  </si>
  <si>
    <t>20-349/СП</t>
  </si>
  <si>
    <t>06-20 от 07.04.2020</t>
  </si>
  <si>
    <t>07-20 от 13.04.2020</t>
  </si>
  <si>
    <t>20-350/СП</t>
  </si>
  <si>
    <t>20-351/СП-В</t>
  </si>
  <si>
    <t>20-351/СП</t>
  </si>
  <si>
    <t>до 15.03.2069</t>
  </si>
  <si>
    <t>14 ч 00мин</t>
  </si>
  <si>
    <t>19спВ</t>
  </si>
  <si>
    <t>15 ч. 11 мин</t>
  </si>
  <si>
    <t>с. Лычково от БС Нов-Лычково ул. Стружникова по опорам ВЛ 10 кВ Л-4 опорв №1-4, далее Л-4 опоры №1-23 до пер. Заводской, далее по Л-4 опоры № 1--14 до ул. Берзавина, затем по Л-2 опоры №1/13-1/30 по ул. Базарная до ул. 1Мая  28 (школа) - 59 шт.</t>
  </si>
  <si>
    <t>20спВ</t>
  </si>
  <si>
    <t>15 ч. 20 мин.</t>
  </si>
  <si>
    <t>21спВ</t>
  </si>
  <si>
    <t>15 ч. 33 мин.</t>
  </si>
  <si>
    <t>22спВ</t>
  </si>
  <si>
    <t>15 ч. 38 мин.</t>
  </si>
  <si>
    <t>с. Лычково от ул. 1 Мая,31 (пожарная часть) через пер. Победы вдоль дома № 29 ул. 1 Мая со стороны дворовой территории, далее выход на ул. 1 Мая в районе дома 27, далее до дома 25, затем переход через ул. 1 Мая до опоры №4 в районе д.30 ул. 1 Мая (администрация) - 8 шт.</t>
  </si>
  <si>
    <t>г. Валдай от ул. Победы,126А (пожарная часть) по дворовой территории вдоль домов ул. Молодежная,4; ул. Строителей 1Г; 1В; 3; 1; переход через ул. Строителей до опоры б/н 7, далее вдоль ул. Строителей до пересечения с пр. Васильева, вдоль пр. Васильева до д.34 опора б/н 1 (учтена в заявке № 434 от 15.04.2020г.) - 18 шт.</t>
  </si>
  <si>
    <t xml:space="preserve"> г. Валдай от ул. Молодежная,14 (гимназия) вдоль ул. Молодежная до пересечения с пр. Васильева, вдоль пр. Васильева до пересечения с ул. Победы опора № б/н1 (сущ. муфта ПАО "МегаФон") - 27 шт. </t>
  </si>
  <si>
    <t>г. Валдай от школы №1 ул. Луначарского,27 вдоль ул. Луначарского ло пересечения у с. Народная, далее переход через ул. Народную до опоры №б/н 13 (у дома 1/7) - 13 шт.</t>
  </si>
  <si>
    <t>15 ч. 48 мин.</t>
  </si>
  <si>
    <t>23спВ</t>
  </si>
  <si>
    <t>59сп-Б</t>
  </si>
  <si>
    <t>15-44</t>
  </si>
  <si>
    <t>п. Пестово от БС Нов-Пестово-ОМЗ (Устюженское ш.,4а опытно-механический завод) через Устюженское шоссе в районе д.7, далее вдоль Устюженского ш. до д.5 школа №6 - 4 шт.</t>
  </si>
  <si>
    <t>60сп-Б</t>
  </si>
  <si>
    <t>15-57</t>
  </si>
  <si>
    <t>п. Пестово ВЛ-10кВ Л-2 от БС Нов-Пестово-Маслозавод на ул. Шмидта вдоль ул. Шмидта от д.5 до пересечения с ул. Складская, вдоль ул. Складская до ул. Производственная, затем вдоль торца дома 6 ул. производственная до ул. Почтовая,5(школа) - 11 шт.</t>
  </si>
  <si>
    <t>61сп-Б</t>
  </si>
  <si>
    <t>16-30</t>
  </si>
  <si>
    <t>п. Пестово от ул. Заводская,13 (пожарная часть)вдоль ул. Заводская до пересечения с ул. Почтовая, вдоль ул. Почтовая до дома №3 (до существующей муфты ПАО "МегаФон") - 14 шт.</t>
  </si>
  <si>
    <t>52сп-С</t>
  </si>
  <si>
    <t>г.Сольцы от дома №68 по ул.Новгородской (завод Эллипс) далее по ул.Новгородской до дома №3 по пл.Победы (здание администрации)</t>
  </si>
  <si>
    <t xml:space="preserve">АПП от 18.02.2020 </t>
  </si>
  <si>
    <t xml:space="preserve">с 18.02.2020 по 31.07.2029 </t>
  </si>
  <si>
    <t>03-20 от 06.04.2020</t>
  </si>
  <si>
    <t>20-369/СП</t>
  </si>
  <si>
    <t>по 31.12.2069</t>
  </si>
  <si>
    <t>04-20 от 07.04.2020</t>
  </si>
  <si>
    <t>20-370/СП</t>
  </si>
  <si>
    <t>20-371/СП-ч</t>
  </si>
  <si>
    <t>20-371/СП</t>
  </si>
  <si>
    <t>по 30.04.2030</t>
  </si>
  <si>
    <t>62сп-Б</t>
  </si>
  <si>
    <t>п. Хвойная ул. Советская 10</t>
  </si>
  <si>
    <t>8-911-639-92-46 Щигарцов В.М.</t>
  </si>
  <si>
    <t>08-55</t>
  </si>
  <si>
    <t>63сп-Б</t>
  </si>
  <si>
    <t>г. Пестово, ул. Профсоюзов 78</t>
  </si>
  <si>
    <t>08-20 от 17.04.2020</t>
  </si>
  <si>
    <t>20-378/СП</t>
  </si>
  <si>
    <t>12</t>
  </si>
  <si>
    <t>по 31.03.2030</t>
  </si>
  <si>
    <t>8921-026-32-31 Белова Г.Е.</t>
  </si>
  <si>
    <t>ИП Костюхин А.А.</t>
  </si>
  <si>
    <t>19-1/СП-Б</t>
  </si>
  <si>
    <t>АПП от 20.12.2020</t>
  </si>
  <si>
    <t>с 20.12.2020 по 31.12.2020</t>
  </si>
  <si>
    <t>41сп-Ч</t>
  </si>
  <si>
    <t>15-40</t>
  </si>
  <si>
    <t>п. Краснофарфорный от ул. Октябрьская,1 Администрация вдоль ул Первомайская, затем поворачиваем за д.1А (фарфоровый завод) до БС Нов-Краснофарфорный -МТС - 16 шт.</t>
  </si>
  <si>
    <t>42сп-Ч</t>
  </si>
  <si>
    <t>15-50</t>
  </si>
  <si>
    <t>п. Краснофарфорный от пл. Ленина,10 (школа) по территории школы, через ул. октябрьскую до администрации п. Краснофарфорный пл. Ленина,1 - 7 шт.</t>
  </si>
  <si>
    <t>53спС</t>
  </si>
  <si>
    <t>16-00</t>
  </si>
  <si>
    <t>Старорусский район д. Залучье от ул. Советская,20 (опора №4, учтена в заявке № 457 от 28.04.2020) ул. Советская,18, далее вдоль ул. Ковшовой до администрации (ул. Рендакова,12) -6 шт</t>
  </si>
  <si>
    <t>.Старорусский район д. Залучье от ул. Советская,29 (опора №2) по опорам №№ 21; 22, 3; 4 до ул. Советская,20 (пожарная часть) - 5 шт.</t>
  </si>
  <si>
    <t>54спС</t>
  </si>
  <si>
    <t>55спС</t>
  </si>
  <si>
    <t>п. Шимск от сущ. муфты у д.34 ул. Новгородская до ул. Октябрьская, вдоль ул. Октябрьская до ул. Коммунальная,19 (школа)-14 шт.</t>
  </si>
  <si>
    <t xml:space="preserve">с 10.01.2020 по 31.07.2029 </t>
  </si>
  <si>
    <t xml:space="preserve">АПП от 10.01.2020 </t>
  </si>
  <si>
    <t xml:space="preserve">АПП от 01.04.2020 </t>
  </si>
  <si>
    <t xml:space="preserve"> с 01.04.2020 до 31.10.2029</t>
  </si>
  <si>
    <t>АПП от 18.02.2020</t>
  </si>
  <si>
    <t xml:space="preserve">АПП от 16.03.2020 </t>
  </si>
  <si>
    <t xml:space="preserve"> с 16.03.2020 по </t>
  </si>
  <si>
    <t>в цок 04.03.2020</t>
  </si>
  <si>
    <t xml:space="preserve">дс2 передано в цок 05.06.2018/ повтороног передан в цок 14.06.2018
 передано в ЦОК 13.05.2019               </t>
  </si>
  <si>
    <t>дс в цоп 23.03.2020</t>
  </si>
  <si>
    <t>в цоп 23.03.2020</t>
  </si>
  <si>
    <t>в цоп 27.03.2020</t>
  </si>
  <si>
    <t>в цок 20.04.2020</t>
  </si>
  <si>
    <t>в цок 22.04.2020</t>
  </si>
  <si>
    <t>в цок 29.04.2020</t>
  </si>
  <si>
    <t xml:space="preserve"> "Национальная Башенная Компания"</t>
  </si>
  <si>
    <t>99сп</t>
  </si>
  <si>
    <t xml:space="preserve">пер. Полевой д.1а </t>
  </si>
  <si>
    <t>передано в цоп 20.05.2020</t>
  </si>
  <si>
    <t>передано в ЦОП 20.05.2020</t>
  </si>
  <si>
    <t>20-393/СП</t>
  </si>
  <si>
    <t>20-393/СП-В</t>
  </si>
  <si>
    <t>20-394/СП-В</t>
  </si>
  <si>
    <t>20-394/СП</t>
  </si>
  <si>
    <t>20-395/СП-В</t>
  </si>
  <si>
    <t>20-395/СП</t>
  </si>
  <si>
    <t>20-406/СП-Б</t>
  </si>
  <si>
    <t>20-406/СП</t>
  </si>
  <si>
    <t>20-408/СП</t>
  </si>
  <si>
    <t>совместный подвес СИП для выполнения ТУ НО 1033-19 от 13.08.2019</t>
  </si>
  <si>
    <t>заявка аннулирована по письму  № 484/4-  от 13.05.2020</t>
  </si>
  <si>
    <t>20-409/СП</t>
  </si>
  <si>
    <t>20-409/СП-С</t>
  </si>
  <si>
    <t>до 31.05.2030</t>
  </si>
  <si>
    <t>передано в цоп 21.05.2020</t>
  </si>
  <si>
    <t>в цоп 28.02.2020</t>
  </si>
  <si>
    <t>в цоп 04.03.2020</t>
  </si>
  <si>
    <t>в цоп 22.05.2020</t>
  </si>
  <si>
    <t>ИП Петров И.С.</t>
  </si>
  <si>
    <t>совместный подвес СИП для выполнения ТУ НО 147-20 от 11.02.2020</t>
  </si>
  <si>
    <t>8-911-161-74-94</t>
  </si>
  <si>
    <t>147-20 от 11.02.2020</t>
  </si>
  <si>
    <t>20-418/СП</t>
  </si>
  <si>
    <t>20-418/СП-ч</t>
  </si>
  <si>
    <t>20-419/сп-Ч</t>
  </si>
  <si>
    <t>20-419/сп</t>
  </si>
  <si>
    <t>20-442/СП-С</t>
  </si>
  <si>
    <t>20-442/СП</t>
  </si>
  <si>
    <t>20-441/СП-С</t>
  </si>
  <si>
    <t>20-441/СП</t>
  </si>
  <si>
    <t>в цоп 01.06.2020</t>
  </si>
  <si>
    <t>20-407/СП-Б</t>
  </si>
  <si>
    <t>20-407/СП</t>
  </si>
  <si>
    <t>20-414/СП-Б</t>
  </si>
  <si>
    <t>20-414/СП</t>
  </si>
  <si>
    <t>20-444/СП-Б</t>
  </si>
  <si>
    <t>20-444/СП</t>
  </si>
  <si>
    <t>до 30.04.2030</t>
  </si>
  <si>
    <t>20-443/СП-Б</t>
  </si>
  <si>
    <t>20-443/СП</t>
  </si>
  <si>
    <t>г. Старая Русса пер. Пищевиков,8 опоры №б/н 1 до опоры № б/н 4 пер. пищевиков,17а</t>
  </si>
  <si>
    <t>57спС</t>
  </si>
  <si>
    <t>передано в цоп 03.06.2020</t>
  </si>
  <si>
    <t>58спС</t>
  </si>
  <si>
    <t>п. Шимск от опоры б/н №1 ул. Новгородская д.34 до д.26, затем установка двух опор б/н№5 и б/н№6на ул. Коммунальная в районе пересечения с ул. Новгородская, затем по ул. Коммунальная до школы ул. Коммунальная,19 - 13 шт.</t>
  </si>
  <si>
    <t>аннултрована</t>
  </si>
  <si>
    <t xml:space="preserve">аннулирована </t>
  </si>
  <si>
    <t>в цоп 01.06.2020, 11.06.2020</t>
  </si>
  <si>
    <t>89517299609
89602080888
Максим-не работает           68-44-44</t>
  </si>
  <si>
    <t>20-500/СП</t>
  </si>
  <si>
    <t>20-500/СП-С</t>
  </si>
  <si>
    <t>88.1</t>
  </si>
  <si>
    <t>в цоп 18.06.2020</t>
  </si>
  <si>
    <t>24спВ</t>
  </si>
  <si>
    <t>15 ч. 57 мин</t>
  </si>
  <si>
    <t>г. Валдай, от пересечения ул. Победы/просп. Васильева вдоль ул. Победы до ул. Ленина, вдоль ул. Ленина до д.29 а, от д.8 до ул. Молодёжная,14, гимназия (см.схему)</t>
  </si>
  <si>
    <t>в цок 20.04.2020, ДС - 19.06.2020</t>
  </si>
  <si>
    <t>20-524/СП</t>
  </si>
  <si>
    <t>315.75</t>
  </si>
  <si>
    <t>20-556/СП-С</t>
  </si>
  <si>
    <t>20-556/СП</t>
  </si>
  <si>
    <t>20-561/СП-В</t>
  </si>
  <si>
    <t>20-561/СП</t>
  </si>
  <si>
    <t>в цоп 30.06.2020</t>
  </si>
  <si>
    <t>ДС в цоп 30.06.2020</t>
  </si>
  <si>
    <t>ДС №1  от 06.07.2020</t>
  </si>
  <si>
    <t>аннулировано по писму ПТУ № 14)1272 от 26.06.2020</t>
  </si>
  <si>
    <t>передано в цоп 07.07.2020</t>
  </si>
  <si>
    <t>в цок 20.04.2020,   ДС - 09.07.2020</t>
  </si>
  <si>
    <t xml:space="preserve">ДС №1 от 16.07.2020г                           </t>
  </si>
  <si>
    <t>на выдачу 18.06.2020  п/о 23.06.2020 исх. 474/ОД                                  ДС №2 от 16.07.2020г</t>
  </si>
  <si>
    <t>31сп-ОК</t>
  </si>
  <si>
    <t>13 ч 20 мин</t>
  </si>
  <si>
    <t xml:space="preserve"> Ростелеком</t>
  </si>
  <si>
    <t>43сп-Ч</t>
  </si>
  <si>
    <t>44сп-Ч</t>
  </si>
  <si>
    <t>п. Краснофарфорный</t>
  </si>
  <si>
    <t>г. Чудово</t>
  </si>
  <si>
    <t>ВЛ-0,4кВ ф. Школа оп. №6,7,8,9 от ТП-2 п. Крестцы  (ул. К. Либкнехта)</t>
  </si>
  <si>
    <t>77/1</t>
  </si>
  <si>
    <t>77-сп</t>
  </si>
  <si>
    <t>18.ч. 45 мин</t>
  </si>
  <si>
    <t>расторжение договора с 20.07.2020</t>
  </si>
  <si>
    <t>аннулировано по письму 120/20  от 10.06.2020</t>
  </si>
  <si>
    <t>20-619/СП</t>
  </si>
  <si>
    <t>20-619/СП-Ок от 21.07.2020</t>
  </si>
  <si>
    <t>в цоп 29.07.2020</t>
  </si>
  <si>
    <t>в цоп 29.04.2020, ДС - 29.07.2020</t>
  </si>
  <si>
    <t>64сп-Б</t>
  </si>
  <si>
    <t>п. Любытино от ул. Советов 9 (школа) вдоль ул. Советов до здания администрации Любытинского муниципального района (всего 13 опор согласно приложенной схеме)</t>
  </si>
  <si>
    <t>в цоп 30.07.2020</t>
  </si>
  <si>
    <t>ДС №1 от 2020г       04.08.2020</t>
  </si>
  <si>
    <t>в цоп 31.07.2020</t>
  </si>
  <si>
    <t>20-651/СП-Б</t>
  </si>
  <si>
    <t>20-651/СП</t>
  </si>
  <si>
    <t>передано в цоп 06.08.2020</t>
  </si>
  <si>
    <t>59спС</t>
  </si>
  <si>
    <t>п.Волот от пересечения ул. Прусская и ул. Комсомольская , далее по ул Красной в направлении Волотовской школы (ул. Комсомольская,д.17)</t>
  </si>
  <si>
    <t>ДС № 1</t>
  </si>
  <si>
    <t>уменьшение числа опор, уменьшение цены</t>
  </si>
  <si>
    <t>20-661/СП</t>
  </si>
  <si>
    <t>20-662/СП</t>
  </si>
  <si>
    <t>в цоп 13.08.2020</t>
  </si>
  <si>
    <t>45сп-Ч</t>
  </si>
  <si>
    <t>46сп-Ч</t>
  </si>
  <si>
    <t>в цоп 14.08.2020</t>
  </si>
  <si>
    <t>не сделаны работыЮ ВЛ</t>
  </si>
  <si>
    <t>увеличение числа опор, увеличение цены</t>
  </si>
  <si>
    <t>30.1</t>
  </si>
  <si>
    <t>25.1</t>
  </si>
  <si>
    <t>ДС №1 от 20.08.2020</t>
  </si>
  <si>
    <t>40.1</t>
  </si>
  <si>
    <t>изменение кол-ва опор и расчета</t>
  </si>
  <si>
    <t>20-661-СП-Ч</t>
  </si>
  <si>
    <t>20-662-СП-Ч</t>
  </si>
  <si>
    <t>в цоп 24.08.2020</t>
  </si>
  <si>
    <t>АПП от 27.07.2020</t>
  </si>
  <si>
    <t>АПП от 08.06.2020</t>
  </si>
  <si>
    <t>20-699/СП-С</t>
  </si>
  <si>
    <t>20-699/СП</t>
  </si>
  <si>
    <t>в цоп 01.09.2020</t>
  </si>
  <si>
    <t>соглашение на расторжение подп 01.09.2020</t>
  </si>
  <si>
    <t>АПП от 28.07.2020</t>
  </si>
  <si>
    <t>АПП от 10.07.2020</t>
  </si>
  <si>
    <t>уведомление о расторжении договора</t>
  </si>
  <si>
    <t>45.1</t>
  </si>
  <si>
    <t>31.1.</t>
  </si>
  <si>
    <t>47сп-Ч</t>
  </si>
  <si>
    <t>48сп-Ч</t>
  </si>
  <si>
    <t>аннулировано из-зи отсутствия схемы</t>
  </si>
  <si>
    <t>Родионов А.Г.      +7-921-730-13-90</t>
  </si>
  <si>
    <t>в цоп 07.10.2020</t>
  </si>
  <si>
    <t>49сп-Ч</t>
  </si>
  <si>
    <t>15.40</t>
  </si>
  <si>
    <t>50сп-Ч</t>
  </si>
  <si>
    <t>20-736/СП-Ч</t>
  </si>
  <si>
    <t>20-736/СП</t>
  </si>
  <si>
    <t>20-737/СП-Ч</t>
  </si>
  <si>
    <t>20-737/СП</t>
  </si>
  <si>
    <t>в цоп 12.10.2020</t>
  </si>
  <si>
    <t>АПП от 13.10.20</t>
  </si>
  <si>
    <t>в цоп 27.03.2020, повторно с ПР и ПСР 07.09.2020, акт пр-пер 15.10.2020</t>
  </si>
  <si>
    <t>МКУ Служба заказчика</t>
  </si>
  <si>
    <t>Муниципальное казенное учреждение</t>
  </si>
  <si>
    <t>51сп-Ч</t>
  </si>
  <si>
    <t>г. Малая Вишера</t>
  </si>
  <si>
    <t>совместный подвес сети уличного освещения</t>
  </si>
  <si>
    <t>60спС</t>
  </si>
  <si>
    <t>г.Холм, пересечение ул.Октябрьской и ул. Советской - опоры ВЛ 3шт.</t>
  </si>
  <si>
    <t>25спВ</t>
  </si>
  <si>
    <t>с.Марево вдоль ул. Халина - 10шт.</t>
  </si>
  <si>
    <t>20-895/СП-С</t>
  </si>
  <si>
    <t>20-895/СП</t>
  </si>
  <si>
    <t>в цоп 30.10.2020</t>
  </si>
  <si>
    <t>АПП от 04.09.20</t>
  </si>
  <si>
    <t>101сп</t>
  </si>
  <si>
    <t>100сп</t>
  </si>
  <si>
    <t>Великий Новгород, ул. Черепичная - 16шт.</t>
  </si>
  <si>
    <t>26спВ</t>
  </si>
  <si>
    <t>52сп-Ч</t>
  </si>
  <si>
    <t>г. Малая Вишера - 83 шт.</t>
  </si>
  <si>
    <t>г. Валдай - 300 шт.</t>
  </si>
  <si>
    <t>Администрация Валдайского муниципального района</t>
  </si>
  <si>
    <t>3078спВ</t>
  </si>
  <si>
    <t>11-15</t>
  </si>
  <si>
    <t>ВЛИ-0,4кВ ф. "Екатерининская" от ТП-65, оп. 30,33,34,35,36,37,38,39 - 8шт.</t>
  </si>
  <si>
    <t>размещение сетей уличного освещения</t>
  </si>
  <si>
    <t>20-937/СП-В</t>
  </si>
  <si>
    <t>20-937/СП</t>
  </si>
  <si>
    <t>в цоп 18.11.2020</t>
  </si>
  <si>
    <t>Лютягин Сергей Владимирович, 8(81666)22516, 21445</t>
  </si>
  <si>
    <t>выдано через ВФ 19.11.2020</t>
  </si>
  <si>
    <t>101/1</t>
  </si>
  <si>
    <t>8-911-639-92-19</t>
  </si>
  <si>
    <t>аннулировано по писму заявителя б/н от 18.11.2020</t>
  </si>
  <si>
    <t>ООО Евроконтакт переуступка прав ООО Евроконтакт ВН с 01.12.2020</t>
  </si>
  <si>
    <t>ДС № 2</t>
  </si>
  <si>
    <t>ООО Евроконтакт переуступка прав ООО Евроконтакт ВН</t>
  </si>
  <si>
    <t>ДС № 6</t>
  </si>
  <si>
    <t>ДС №4</t>
  </si>
  <si>
    <t>23.1</t>
  </si>
  <si>
    <t>15.1</t>
  </si>
  <si>
    <t>11.1</t>
  </si>
  <si>
    <t>Андрей Юрьевич Игнатюк 8-960-205-67-36</t>
  </si>
  <si>
    <t>102сп</t>
  </si>
  <si>
    <t>Великий Новгород, ул. Черепичная - 6шт.</t>
  </si>
  <si>
    <t>в цоп 24.11.2020</t>
  </si>
  <si>
    <t>103сп</t>
  </si>
  <si>
    <t>Великий Новгород, ул. Северная - 6шт.</t>
  </si>
  <si>
    <t>Ионова Галина, каб.234, тел. 78-25-85</t>
  </si>
  <si>
    <t>20-990/СП/В</t>
  </si>
  <si>
    <t>20-990/СП</t>
  </si>
  <si>
    <t>в цоп 01.12.2020</t>
  </si>
  <si>
    <t>20-986/СП/В</t>
  </si>
  <si>
    <t>20-986/СП</t>
  </si>
  <si>
    <t>20-1012-СП</t>
  </si>
  <si>
    <t>13-20 от 26.11.2020</t>
  </si>
  <si>
    <t>в цоп 04.12.2020</t>
  </si>
  <si>
    <t>АПП от 31.07.2020</t>
  </si>
  <si>
    <t>АПП от 03.09.2020</t>
  </si>
  <si>
    <t>АПП от 17.08.2020</t>
  </si>
  <si>
    <t>АПП о 22.09.2020</t>
  </si>
  <si>
    <t>52сп-Ч/1</t>
  </si>
  <si>
    <t xml:space="preserve">г. Малая Вишера </t>
  </si>
  <si>
    <t xml:space="preserve">АПП от 29.07.2020 </t>
  </si>
  <si>
    <t>АПП от 01.10.2020</t>
  </si>
  <si>
    <t>АПП  от 01.10.2020</t>
  </si>
  <si>
    <t>АПП от 25.11.2020</t>
  </si>
  <si>
    <t>АПП от 07.10.2020</t>
  </si>
  <si>
    <t>64.1</t>
  </si>
  <si>
    <t>20-1050/СП</t>
  </si>
  <si>
    <t>52сп-ч</t>
  </si>
  <si>
    <t>ДС №4 от 30.12.2020</t>
  </si>
  <si>
    <t>в цоп 30.12.2020</t>
  </si>
  <si>
    <t>104сп</t>
  </si>
  <si>
    <t>Великий Новгород, ул. Северная - 1шт.</t>
  </si>
  <si>
    <t>103/1</t>
  </si>
  <si>
    <t>103/1сп</t>
  </si>
  <si>
    <t>аннулирование по письму заявителя б/н от 31.12.2020</t>
  </si>
  <si>
    <t>АПП от 24.09.20</t>
  </si>
  <si>
    <t>АПП от 09.10.20</t>
  </si>
  <si>
    <t>АПП от 25.11.20</t>
  </si>
  <si>
    <t>53сп-Ч</t>
  </si>
  <si>
    <t>г. Малая Вишера - 133 шт.</t>
  </si>
  <si>
    <t>аннулировано из-за отсутствия схемы</t>
  </si>
  <si>
    <t>105сп</t>
  </si>
  <si>
    <t>Новгородский р-н, д. Котовицы - 39 шт.</t>
  </si>
  <si>
    <t>АПП от 28.12.2020</t>
  </si>
  <si>
    <t>Антипов Василий Николаевич</t>
  </si>
  <si>
    <t>65сп-Б</t>
  </si>
  <si>
    <t>14-00</t>
  </si>
  <si>
    <t>п.Пестово, ул. Горького, вблизи дома №34-Б, опора ВЛ-0,4 кВ</t>
  </si>
  <si>
    <t>установка камеры охранного видеонаблюдения</t>
  </si>
  <si>
    <t>8-964-693-05-64 Антипов В.Н.</t>
  </si>
  <si>
    <t>21-22/СП</t>
  </si>
  <si>
    <t>01-21 от 14.01.2021</t>
  </si>
  <si>
    <t>АПП от 06.10.20</t>
  </si>
  <si>
    <t>АПП от 23.10.2020</t>
  </si>
  <si>
    <t>в цоп 22.01.2021</t>
  </si>
  <si>
    <t>АПП от 14.10.2020</t>
  </si>
  <si>
    <t>АПП от 20.10.2020</t>
  </si>
  <si>
    <t>АПП от 12.10.2020</t>
  </si>
  <si>
    <t>в цок 20.04.2020, ДС - 12.01.2021, повторно - 29.01.2021, повторно - 08.02.2021</t>
  </si>
  <si>
    <t>21-51/СП-Б</t>
  </si>
  <si>
    <t>21-51/СП</t>
  </si>
  <si>
    <t>в цоп 09.02.2021</t>
  </si>
  <si>
    <t>ПАО "Ростелеком"</t>
  </si>
  <si>
    <t>53-сп-ч</t>
  </si>
  <si>
    <t>21-87/СП</t>
  </si>
  <si>
    <t>АПП от 26.02.2021</t>
  </si>
  <si>
    <t>104.1</t>
  </si>
  <si>
    <t>протокол разногласий</t>
  </si>
  <si>
    <t>ДС №3</t>
  </si>
  <si>
    <t>526,25 с 31.07.2020</t>
  </si>
  <si>
    <t>ДС №1</t>
  </si>
  <si>
    <t>12.1</t>
  </si>
  <si>
    <t>в цоп 15.03.2021</t>
  </si>
  <si>
    <t>104.2</t>
  </si>
  <si>
    <t>протокол  согласования разногласий</t>
  </si>
  <si>
    <t>выдано на подпись 25.01.2021; подписан</t>
  </si>
  <si>
    <t>подписан</t>
  </si>
  <si>
    <t>53сп-ч</t>
  </si>
  <si>
    <t>выдано 16.03.2021</t>
  </si>
  <si>
    <t>54сп-Ч</t>
  </si>
  <si>
    <t>106сп</t>
  </si>
  <si>
    <t>п.Кречевицы-28 шт</t>
  </si>
  <si>
    <t>816-2-67-24-94</t>
  </si>
  <si>
    <t>Евроконтакт</t>
  </si>
  <si>
    <t>66сп-Б</t>
  </si>
  <si>
    <t>по ул. Пуцита</t>
  </si>
  <si>
    <t>67сп-Б</t>
  </si>
  <si>
    <t>по ул. Советская</t>
  </si>
  <si>
    <t>32сп-ОК</t>
  </si>
  <si>
    <t>33сп-ОК</t>
  </si>
  <si>
    <t>11 ч 59 м</t>
  </si>
  <si>
    <t>п.Угловка, опоры (13 шт) вдоль ул. Центральной и ул. Свободы</t>
  </si>
  <si>
    <t>п. Кулотино опоры (4 шт) вдоль ул. Кирова</t>
  </si>
  <si>
    <t>105/1</t>
  </si>
  <si>
    <t>105сп/1</t>
  </si>
  <si>
    <t>аннулирование по письму заявителя 0208/05/974/21 от 23.03.2021</t>
  </si>
  <si>
    <t>68сп-Б</t>
  </si>
  <si>
    <t>Вдоль ул.Вышневолоцкая и ул. Гончарная (всего 13 опор согласно приложенной схемы)</t>
  </si>
  <si>
    <t>Родионов Александр Геннадьевич 8-921-730-13-90</t>
  </si>
  <si>
    <t>25)1</t>
  </si>
  <si>
    <t>26спВ/1</t>
  </si>
  <si>
    <t>Корректировка  периода размещения</t>
  </si>
  <si>
    <t>27спВ</t>
  </si>
  <si>
    <t>11-00</t>
  </si>
  <si>
    <t>Опоры для совместного подвеса ВОЛС в г.Демянск вдоль ул. 25 Октября и ул. Новая. Всего 22 опоры (согласно схеме)</t>
  </si>
  <si>
    <t>Родионов А.Г., 8-921-730-13-90</t>
  </si>
  <si>
    <t>69сп-Б</t>
  </si>
  <si>
    <t>Опоры для совместного подвеса ВОЛС в г. Боровичи от существующей муфты ПАО Мегафон(ул. Международная, напротив д.6) по опорам ВЛ-04кВ вдоль ул. Международной. Всего 3 опоры для совместного подвеса (согласно прил.схеме)</t>
  </si>
  <si>
    <t>21-206/СП</t>
  </si>
  <si>
    <t>02-21 от 09.03.2021</t>
  </si>
  <si>
    <t>28</t>
  </si>
  <si>
    <t>21-214/СП-Б</t>
  </si>
  <si>
    <t>21-214/СП</t>
  </si>
  <si>
    <t>21-205/СП-Ок</t>
  </si>
  <si>
    <t>21-205</t>
  </si>
  <si>
    <t>21-204/СП-Ок</t>
  </si>
  <si>
    <t>21-204</t>
  </si>
  <si>
    <t>АПП от 11.01.2021</t>
  </si>
  <si>
    <t>АПП от 23.11.2020</t>
  </si>
  <si>
    <t>АПП от 04.02.2021</t>
  </si>
  <si>
    <t>АПП от 29.05.2020</t>
  </si>
  <si>
    <t>в цоп 02.04.2021</t>
  </si>
  <si>
    <t>26.1</t>
  </si>
  <si>
    <t>в цоп 06.04.2021</t>
  </si>
  <si>
    <t>ДС №1 от 06.04.2021                      (на выдачу 12.01.2021                                   выдано на подпись 20.01.2021                             выдано 03.02.2021                            повторно на выдачу 08.02.2021                              выдано на подпись 10.02.2021)</t>
  </si>
  <si>
    <t>АПП от 06.04.2021</t>
  </si>
  <si>
    <t>в цоп 08.04.2021</t>
  </si>
  <si>
    <t>107сп</t>
  </si>
  <si>
    <t>ул. Красилова, ул. Рогатица, по 7 опорам, согласно схеме</t>
  </si>
  <si>
    <t>8162-67-24-94</t>
  </si>
  <si>
    <t>21-265/СП/БФ</t>
  </si>
  <si>
    <t>21-265/СП-БФ</t>
  </si>
  <si>
    <t>21-264/СП-БФ</t>
  </si>
  <si>
    <t>в цоп 11.03.2021, повторно - 13.04.2021</t>
  </si>
  <si>
    <t>108сп</t>
  </si>
  <si>
    <t>от проектируемой ОМ-1 на опоре №32/13, ул. Советской Армии до БС 53 0012 (Ул. Береговая д.56 к.4</t>
  </si>
  <si>
    <t>8-911-616-62-05</t>
  </si>
  <si>
    <t>109сп</t>
  </si>
  <si>
    <t>Опоры в кол-ве 5-ти штук вдоль ул.Троицкой в г. Великий Новгород, согласно приложенной схеме до здания СЗО №308 ул. Троицкая д.24</t>
  </si>
  <si>
    <t>8-921-730-13-90</t>
  </si>
  <si>
    <t>в цоп 20.04.2021</t>
  </si>
  <si>
    <t>54сп-ч</t>
  </si>
  <si>
    <t>21-268/СП/ЧФ</t>
  </si>
  <si>
    <t>выдано 21.04.2021</t>
  </si>
  <si>
    <t>АПП от 29.03.2021Г</t>
  </si>
  <si>
    <t>в цоп 22.04.2021</t>
  </si>
  <si>
    <t>г. Малая Вишера - 45 шт</t>
  </si>
  <si>
    <t xml:space="preserve">Восканова Юлия Викторовна </t>
  </si>
  <si>
    <t>61спС</t>
  </si>
  <si>
    <t>г.Старая Русса ул.Возрождения д.143 напротив дома опора ВЛ-0,4 кВ ул.Возрождения 1 шт</t>
  </si>
  <si>
    <t>размещение камеры видеонаблюдения в личных целях на опоре ВЛ</t>
  </si>
  <si>
    <t>110сп</t>
  </si>
  <si>
    <t>Опоры освещения расположенные по адресу: г.Великий Новгород по ул. Каберова-Власьевская, между ул. Орловская и ул. Шимская (опоры №2,3,4,5,6)</t>
  </si>
  <si>
    <t>8-905-295-55-71 Косых А.В.</t>
  </si>
  <si>
    <t>70сп-Б</t>
  </si>
  <si>
    <t>Опоры в количетве 35-ти штук вдоль ул. Советов, Первомайской, Пионерской и Мстинской в п. Люытино, согласно пр.схеме для подключения СЗО 344 МБУК "Любытинский краеведческий музей" по адресу НО, Любытинский р-н, р.п. Любытино, ул. Пионерская, д.1</t>
  </si>
  <si>
    <t>71сп-Б</t>
  </si>
  <si>
    <t>Опоры в количестве 5-ти штук вдоль ул. Революции, для нужд СЗО 347 "Дом народного творчества" по адресу Новгородская обл., боровический р-н, г. Боровичи, пл. Спасская д.1</t>
  </si>
  <si>
    <t>72сп-Б</t>
  </si>
  <si>
    <t>Опоры в количестве 2-х шт в районе г. Боровичи ул. Сушанская согласно прил.схеме, для подключения СЗО 311 ГОБОУ "Адаптированная школа №1" по адресу Новгородская обл., Боровический р-н , ул. Сушанская д.3</t>
  </si>
  <si>
    <t>73сп-Б</t>
  </si>
  <si>
    <t>Опоры в количестве 21-й штуки вдоль ул. Строителей, пер. Новом и ул. Зеленая в п. Прогресс, согласно приложенной схеме для подключения СЗО 348 Прогресская сельская библиотека по адресу Новгородская область , Боровический р-н п. Прогресс , ул. Зеленая д.11</t>
  </si>
  <si>
    <t>АПП от 26.04.2021</t>
  </si>
  <si>
    <t>8-952-488-11-10</t>
  </si>
  <si>
    <t>21-303/СП/СФ</t>
  </si>
  <si>
    <t>21-303/СП-СФ</t>
  </si>
  <si>
    <t>г. Старая Русса, ул- Санкт-Петербургская-ул.2-я пролетарская-ул. Вихрова-пер.Пищевиков-18 шт.</t>
  </si>
  <si>
    <t>62спС</t>
  </si>
  <si>
    <t>АПП о  20.01.2021</t>
  </si>
  <si>
    <t>АПП от 20.01.2021</t>
  </si>
  <si>
    <t>АПП от 26.03.2021</t>
  </si>
  <si>
    <t>аннулирована по письму</t>
  </si>
  <si>
    <t>28спВ</t>
  </si>
  <si>
    <t>Опоры в колличестве 22-х штук вдоль ул. 25 Октября и ул. Новая, согласно приложенным схемам</t>
  </si>
  <si>
    <t>в цоп 14.05.2021</t>
  </si>
  <si>
    <t>г. Пестово</t>
  </si>
  <si>
    <t>21-334/СП/БФ</t>
  </si>
  <si>
    <t>21-334/СП-БФ</t>
  </si>
  <si>
    <t xml:space="preserve"> ИП Казаченко О.В.</t>
  </si>
  <si>
    <t>опоры по суду шведкина</t>
  </si>
  <si>
    <t>21-351/СП</t>
  </si>
  <si>
    <t>31</t>
  </si>
  <si>
    <t>06-21 от 14.05.2021</t>
  </si>
  <si>
    <t>04-21 от 14.05.2021</t>
  </si>
  <si>
    <t>21-352/СП</t>
  </si>
  <si>
    <t>21-353/СП-БФ</t>
  </si>
  <si>
    <t>21-353/СП/БФ</t>
  </si>
  <si>
    <t>21-354/СП-БФ</t>
  </si>
  <si>
    <t>21-354/СП/БФ</t>
  </si>
  <si>
    <t>аннулирование по письму заявителя 0208/05/1954/21 от 19.05.2021</t>
  </si>
  <si>
    <t>107/1</t>
  </si>
  <si>
    <t>107сп/1</t>
  </si>
  <si>
    <t>111сп</t>
  </si>
  <si>
    <t>По 3 существующим опорам ВЛ , ул. Красилова, согласно схеме</t>
  </si>
  <si>
    <t>816-2-67-24-94 Васильев Д.И.</t>
  </si>
  <si>
    <t>в цоп 21.05.2021</t>
  </si>
  <si>
    <t>88.2</t>
  </si>
  <si>
    <t>2919</t>
  </si>
  <si>
    <t>34сп-ОК</t>
  </si>
  <si>
    <t>р.п. Крестцы, ул.Московская д.19, опоры (2 шт) вдоль ул. Московской, согласно схеме</t>
  </si>
  <si>
    <t>Карачинов Д.В. +7-921-192-99-22</t>
  </si>
  <si>
    <t>в цоп 25.05.2021</t>
  </si>
  <si>
    <t>63спС</t>
  </si>
  <si>
    <t>г. Холм, опоры в колличестве 19-ти штук вдоль ул. Октябрьская, согласно приложенной схеме</t>
  </si>
  <si>
    <t>8-921-192-99-22, Карачинов Д.В.</t>
  </si>
  <si>
    <t>35сп-ОК</t>
  </si>
  <si>
    <t>р.п. Крестцы, ул.Московская д.2а, опоры  (6 шт) вдоль ул. Московская д.2а, а также 1 шт вдоль ул. Красноармейская д.3а, согласно схеме</t>
  </si>
  <si>
    <t>на выдачу 14.05.2021                               выдано через СФ (Голубев) 26.05.2021</t>
  </si>
  <si>
    <t>Заявка аннулирована по письму 317 от 26.05.2021</t>
  </si>
  <si>
    <t>61/1</t>
  </si>
  <si>
    <t>36сп-ОК</t>
  </si>
  <si>
    <t>(п.Крестцы), с. Ямская Слобода, опоры ВЛ-10кВ (6 шт.) и ВЛ-0,4кВ (17 шт) , расположенных вдоль ул. Марии Ивановой, ул. Морозовской и ул. Ямской, согласно приложенной схеме</t>
  </si>
  <si>
    <t>21-364/СП-ВФ</t>
  </si>
  <si>
    <t>21-364/СП/ВФ</t>
  </si>
  <si>
    <t>в цоп 28.05.2021</t>
  </si>
  <si>
    <t>64спС</t>
  </si>
  <si>
    <t>г. Старая Русса,Опора (1 шт) у здания  ул. Миниральная д.36а, согласно приложенной схеме</t>
  </si>
  <si>
    <t>61/1спС</t>
  </si>
  <si>
    <t>112сп</t>
  </si>
  <si>
    <t>п. Батецкий, ул. Лесная д.2, Опоры в количестве 6-ти шт, в районе ТП-2, согласно приложенной схеме</t>
  </si>
  <si>
    <t>29спВ</t>
  </si>
  <si>
    <t>Опоры в количестве 32-х штук вдоль ул. Луначароского, ул. Советской, ул. Народная, Кузнечной Площади в г. Валдай, согласно приложенной схеме до знания СЗО №304 Кузнечная площадь, д.3В</t>
  </si>
  <si>
    <t>55сп-Ч</t>
  </si>
  <si>
    <t>Опоры в количестве 50-ти штук вдоль ул. Р. Волхов в п. Краснофарфорный, согласно приложенной схеме до здания СЗО с.Грузино, ул. Школьная, 12</t>
  </si>
  <si>
    <t>30спВ</t>
  </si>
  <si>
    <t>Опоры в количестве 2-штук вдоль ул. Труда в г. Валдай , согласно приложенной схеме до здания СЗО №286 ул. Труда 63а</t>
  </si>
  <si>
    <t>31спВ</t>
  </si>
  <si>
    <t>Опоры в количестве 3-штук вдоль ул. Труда в г. Валдай , согласно приложенной схеме до здания СЗО №377 ул. Труда 18</t>
  </si>
  <si>
    <t>32спВ</t>
  </si>
  <si>
    <t>Опоры в количестве 3-штук вдоль ул. Труда в г. Валдай , согласно приложенной схеме до здания СЗО №376 ул. Труда 9</t>
  </si>
  <si>
    <t>65спС</t>
  </si>
  <si>
    <t>Опоры в количестве 30-ти штуквдоль трассы 49К-15 в д. Дубовицы, согласно приложенной схеме до здания СЗО 361 ГОБУЗ "Старорусская ЦРБ" (ФАП Дубовицкий) по адресу Новгородская область, Старорусский район, д. Дубовицы, ул. Новгородская 7г</t>
  </si>
  <si>
    <t>8-921-730-13-90 Родионов А.Г.</t>
  </si>
  <si>
    <t>33спВ</t>
  </si>
  <si>
    <t>Опоры в количестве 2-х штук на ул. Луначароского в г. Валдай, согласно приложенной схеме до знания СЗО №360 ул. Луначарского д.12</t>
  </si>
  <si>
    <t>74сп-Б</t>
  </si>
  <si>
    <t>Опоры в количестве 5-ти штук вдоль ул. Славнойв рп Хвойная, согласно приложенной схеме до здания СЗО №354 п. Хвойная, ул. Связи д.37</t>
  </si>
  <si>
    <t>34спВ</t>
  </si>
  <si>
    <t>Опоры в количестве 11-ти штук вдоль ул. 1 Мая в с. Лычково , согласно приложенной схеме до знания СЗО №342 ул. 1 Мая  д.13</t>
  </si>
  <si>
    <t>75сп-Б</t>
  </si>
  <si>
    <t>Опоры в количестве 3-х штук вдоль ул. Физкультуры в с.Мошенское  , согласно приложенной схеме до здания СЗО №337 ул. Физкультуры д.18</t>
  </si>
  <si>
    <t>66спС</t>
  </si>
  <si>
    <t>Опоры в количестве 9-ти штук вдоль ул. Светлый Путь и ул. Полевая в с. Белебелка, согласно приложенной схеме до здания СЗО№332   ул. Полевая  д.10</t>
  </si>
  <si>
    <t>67спС</t>
  </si>
  <si>
    <t>Опоры в количестве 11-ти штук вдоль ул. Советская в с. Белебелка, согласно приложенной схеме до здания СЗО№331   ул.Советская  д.53</t>
  </si>
  <si>
    <t>68спС</t>
  </si>
  <si>
    <t>Опоры в количестве 6-ти штук вдоль ул. Октябрьская и ул. Чистякова  в с. Поддорье, согласно приложенной схеме до здания СЗО№328   ул.Чистякова  д.2</t>
  </si>
  <si>
    <t>76сп-Б</t>
  </si>
  <si>
    <t>Опоры в количестве 3-х штук вдоль ул. 7-я Линия в с.  Опеченский посад  , согласно приложенной схеме до здания СЗО №321 с. Опеченский посад, 7-я линия , 2</t>
  </si>
  <si>
    <t>69спС</t>
  </si>
  <si>
    <t>Опоры в количестве 15-ти штук вдоль ул. Советская и 49К-1750 в с. Белебелка, согласно приложенной схеме до здания СЗО№319   ул.Советская  д.48</t>
  </si>
  <si>
    <t>77сп-Б</t>
  </si>
  <si>
    <t>Опоры в количестве 4-х штук вдоль ул. Калинина в с.Мошенское  , согласно приложенной схеме до здания СЗО №336 ул. Калинина д.44</t>
  </si>
  <si>
    <t>56сп-Ч</t>
  </si>
  <si>
    <t>Опоры в количестве 7-и штук вдоль ул. Поболотина в п. Большая Вишера, согласно приложенной схеме до здания СЗО №87, ул. Поболотина, д.3</t>
  </si>
  <si>
    <t>Родионов А.Г.    8-921-730-13-90</t>
  </si>
  <si>
    <t>57сп-Ч</t>
  </si>
  <si>
    <t>Опоры в количестве 13-и штук вдоль ул. Поболотина в п. Большая Вишера, согласно приложенной схеме до здания СЗО №86, ул. Революции д.1</t>
  </si>
  <si>
    <t>58сп-Ч</t>
  </si>
  <si>
    <t>Опоры в количестве 7-и штук вдоль ул. Первомайская и ул. Революции в п. Большая Вишера, согласно приложенной схеме до здания СЗО №85, ул. Первомайская д.2а</t>
  </si>
  <si>
    <t>АПП от 28.04.2021</t>
  </si>
  <si>
    <t>21-406/СП-СФ</t>
  </si>
  <si>
    <t>21-406/СП/СФ</t>
  </si>
  <si>
    <t>21-407/СП-СФ</t>
  </si>
  <si>
    <t>21-407/СП/СФ</t>
  </si>
  <si>
    <t>21-409/СП-Ок</t>
  </si>
  <si>
    <t>21-409/СП/Ок</t>
  </si>
  <si>
    <t>21-410/СП/Ок</t>
  </si>
  <si>
    <t>21-410/СП-Ок</t>
  </si>
  <si>
    <t>21-411/СП/Ок</t>
  </si>
  <si>
    <t>21-411/СП-Ок</t>
  </si>
  <si>
    <t>05-21 от 25.05.2021</t>
  </si>
  <si>
    <t>заявка аннулирована по письму</t>
  </si>
  <si>
    <t>в цоп 08.06.2021</t>
  </si>
  <si>
    <t>21-408/СП</t>
  </si>
  <si>
    <t>Аннулирование заявки по письму</t>
  </si>
  <si>
    <t>42/1сп-Ч</t>
  </si>
  <si>
    <t>Аннулирование заявки в связи с исключением адреса из перечня объектов</t>
  </si>
  <si>
    <t>69/1</t>
  </si>
  <si>
    <t>68/1сп-Б</t>
  </si>
  <si>
    <t>21-264/СП/БФ</t>
  </si>
  <si>
    <t>аннулирование заявки по договору  21-264/СП/БФ</t>
  </si>
  <si>
    <t>21-414/СП/БФ</t>
  </si>
  <si>
    <t>21-415/СП/БФ</t>
  </si>
  <si>
    <t>21-414/СП-БФ</t>
  </si>
  <si>
    <t>21-415/СП-БФ</t>
  </si>
  <si>
    <t>21-416/СП-БФ</t>
  </si>
  <si>
    <t>в цоп 09.06.2021</t>
  </si>
  <si>
    <t>78сп-Б</t>
  </si>
  <si>
    <t>Опоры в количестве 21 шт вдоль ул. Ленинградская, ул. Лавра Павлова и ул. Зои Космодемьянской</t>
  </si>
  <si>
    <t>Косых А.В., +7-905-295-55-71</t>
  </si>
  <si>
    <t>21-433/СП-СФ</t>
  </si>
  <si>
    <t>21-433/СПСФ</t>
  </si>
  <si>
    <t>21-434/СП-СФ</t>
  </si>
  <si>
    <t>21-434/СП/СФ</t>
  </si>
  <si>
    <t>21-435/СП-СФ</t>
  </si>
  <si>
    <t>21-435/СП/СФ</t>
  </si>
  <si>
    <t>21-439/СП-СФ</t>
  </si>
  <si>
    <t>21-439/СП/СФ</t>
  </si>
  <si>
    <t>21-440/СП-СФ</t>
  </si>
  <si>
    <t>21-440/СП/СФ</t>
  </si>
  <si>
    <t>21-441/СП-СФ</t>
  </si>
  <si>
    <t>21-441/СП/СФ</t>
  </si>
  <si>
    <t>21-429/СП</t>
  </si>
  <si>
    <t>в цоп 18.06.2021</t>
  </si>
  <si>
    <t>выдано на подпись 18.06.2021</t>
  </si>
  <si>
    <t>54.1</t>
  </si>
  <si>
    <t>21-445/СП-БФ</t>
  </si>
  <si>
    <t>21-445/СП/БФ</t>
  </si>
  <si>
    <t>в цоп 19.02.2021, ДС - 22.06.2021</t>
  </si>
  <si>
    <t>в ЦОП 23.06.2021</t>
  </si>
  <si>
    <t>79сп-Б</t>
  </si>
  <si>
    <t>Оплры в колличестве 95 шт. мкр.Аэродром по ул. Бориса Гущина, ул. Авиаторов, ул. Новаторов, ул. Согласия, ул. Партизанской славы</t>
  </si>
  <si>
    <t>Васильев Д.И. 67-24-94</t>
  </si>
  <si>
    <t>на выдачу 21.05.2021                                        п/о 25.05.2021 исх.434/од, не получил</t>
  </si>
  <si>
    <t>21-473/СП-ВФ</t>
  </si>
  <si>
    <t>21-473/СП/ВФ</t>
  </si>
  <si>
    <t>21-472/СП-ВФ</t>
  </si>
  <si>
    <t>21-472/СП/ВФ</t>
  </si>
  <si>
    <t>21-471/СП-ВФ</t>
  </si>
  <si>
    <t>21-471/СП/ВФ</t>
  </si>
  <si>
    <t>21-470/СП-ВФ</t>
  </si>
  <si>
    <t>21-470/СП/ВФ</t>
  </si>
  <si>
    <t>21-468/СП-ВФ</t>
  </si>
  <si>
    <t>21-468/СП/ВФ</t>
  </si>
  <si>
    <t>21-469/СП-ВФ</t>
  </si>
  <si>
    <t>21-469/СП/ВФ</t>
  </si>
  <si>
    <t>в цоп 02.07.2021</t>
  </si>
  <si>
    <t>113сп</t>
  </si>
  <si>
    <t>п. Батецкий по пер. Советскому, ул. Каинова, ул. Дубецкая, ул. Мелиораторов , ул. Новая. Ул. Лужская, ул. Первомайская, ул. Советская, ул. Лесная, согласно приложенной схеме по 247 опорам</t>
  </si>
  <si>
    <t>Васильев Д.И. 816-2-67-24-94</t>
  </si>
  <si>
    <t>70спС</t>
  </si>
  <si>
    <t>Опоры 56 шт г. Старая Русса по наб. Генерала штыкова, ул. Неркасова, ул. Чернышевского, ул. Полевая, согласно схеме</t>
  </si>
  <si>
    <t>8-8162-67-24-94 Васильев Д.И.</t>
  </si>
  <si>
    <t>Городское хозяйство</t>
  </si>
  <si>
    <t>114сп</t>
  </si>
  <si>
    <t>Опоры линии в количестве 5 шт, в местном проезде 1 к д.1 по ул. Рейдовая в микрорайоне Деревяницы г. Великий Новгород</t>
  </si>
  <si>
    <t>8-911-602-61-32 Спирков В.А.</t>
  </si>
  <si>
    <t>АПП от 23.10.2020г</t>
  </si>
  <si>
    <t>56/1</t>
  </si>
  <si>
    <t>55/1сп-Ч</t>
  </si>
  <si>
    <t>Внесение изменений (увеличение количества опор)</t>
  </si>
  <si>
    <t>80сп-Б</t>
  </si>
  <si>
    <t>Опоры для совместного подвеса в г.Боровичи на участке БС 1580 НО-Боровичи Раздольская- БС 13825 НО-Вельгия пл. Труда д.1, всего 61 шт</t>
  </si>
  <si>
    <t>37сп-ОК</t>
  </si>
  <si>
    <t>(г. Окуловка), Опоры в количестве 11-ти штук вдоль ул. Парфенова, согласно схеме</t>
  </si>
  <si>
    <t>07-21 от 05.07.2021</t>
  </si>
  <si>
    <t>21-504/СП</t>
  </si>
  <si>
    <t>в цоп 15.07.2021</t>
  </si>
  <si>
    <t>АПП от 23.10.20</t>
  </si>
  <si>
    <t>21-505/СП/БФ</t>
  </si>
  <si>
    <t>21-505/СП-БФ</t>
  </si>
  <si>
    <t>21-528/СП/БФ</t>
  </si>
  <si>
    <t>21-528/СП-БФ</t>
  </si>
  <si>
    <t>21-529/СП-ОФ</t>
  </si>
  <si>
    <t>21-529/СП-Ок</t>
  </si>
  <si>
    <t>в цоп 20.07.2021</t>
  </si>
  <si>
    <t>в цоп 22.07.2021</t>
  </si>
  <si>
    <t>в цоп 2207.2021</t>
  </si>
  <si>
    <t>55/сп-ч</t>
  </si>
  <si>
    <t>21-531/СП/ЧФ</t>
  </si>
  <si>
    <t>в цоп 27.07.2021</t>
  </si>
  <si>
    <t>115сп</t>
  </si>
  <si>
    <t>По 3 существующим опорам ВЛ АО "Новгородоблэлектро"в г.Великий Новгород по ул. Линейная , согласно приложению</t>
  </si>
  <si>
    <t>8162-67-24-94 Васильев Д.И.</t>
  </si>
  <si>
    <t>21-567/СП-СФ</t>
  </si>
  <si>
    <t>21-567/СП/СФ</t>
  </si>
  <si>
    <t>57/1</t>
  </si>
  <si>
    <t>56сп-Ч/1</t>
  </si>
  <si>
    <t>57сп-ч/1</t>
  </si>
  <si>
    <t>58/1</t>
  </si>
  <si>
    <t>59/1</t>
  </si>
  <si>
    <t>58сп-Ч/1</t>
  </si>
  <si>
    <t>59сп-Ч</t>
  </si>
  <si>
    <t>Опоры в количестве 9-и штук вдоль ул. Поболотина в п. Большая Вишера, согласно приложенной схеме до здания СЗО №86, ул. Революции д.1</t>
  </si>
  <si>
    <t>60сп-Ч</t>
  </si>
  <si>
    <t>Опоры в количестве 6-ти штук вдоль ул. Поболотина в п. Большая Вишера, согласно приложенной схеме до здания СЗО №87, ул. Поболотина, д.3</t>
  </si>
  <si>
    <t>61сп-Ч</t>
  </si>
  <si>
    <t>Опоры в количестве 8-и штук  в п. Большая Вишера, согласно приложенной схеме до здания СЗО №85, ул. Первомайская д.2а</t>
  </si>
  <si>
    <t>АПП от 25.05.2021</t>
  </si>
  <si>
    <t>08-21 от 29.07.2021</t>
  </si>
  <si>
    <t>21-577/СП</t>
  </si>
  <si>
    <t>21-578/СП-БФ</t>
  </si>
  <si>
    <t>21-578/СП/БФ</t>
  </si>
  <si>
    <t>96</t>
  </si>
  <si>
    <t>Опоры 6 шт. ВЛ 0,4 кВ ф.Новгородская область, Старорусский район, г. Старая Русса, ул. Минеральная.</t>
  </si>
  <si>
    <t>Совместный подвес оптического кабеля ОКСМ</t>
  </si>
  <si>
    <t>71спС</t>
  </si>
  <si>
    <t>8-911-639-92-19 Сильянов Константин</t>
  </si>
  <si>
    <t>выдано 10.08.2021</t>
  </si>
  <si>
    <t>21-596/СП</t>
  </si>
  <si>
    <t>21-595/СП</t>
  </si>
  <si>
    <t>10-21 от 04.08.2021</t>
  </si>
  <si>
    <t>09-21 от 03.08.2021</t>
  </si>
  <si>
    <t>в цоп 03.08.2021</t>
  </si>
  <si>
    <t>в цоп 06.08.2021</t>
  </si>
  <si>
    <t>БэтЭлТранс</t>
  </si>
  <si>
    <t>62сп-Ч</t>
  </si>
  <si>
    <t>Опоры в количестве 6-и штук  в г.Чудово, согласно приложенной схеме по ул.Губина (4 опоры) до ул.Свободы (2 опоры), пересекая ул.Новопарковая</t>
  </si>
  <si>
    <t>Андрианов М.С. 8-908-22-64-594</t>
  </si>
  <si>
    <t>63сп-Ч</t>
  </si>
  <si>
    <t>Опоры в количестве 5-ти штук вдоль ул. Первомайская , 21-й шт вдоль ул. Поболтина в п. Большая Вишера, согласно приложенной схеме до здания СЗО №87 ул. Поболтина, д.3 и до здания №86 ул. Революции д.1</t>
  </si>
  <si>
    <t>01.04.20321</t>
  </si>
  <si>
    <t>Сандаков И.М.  8-904-640-66-14</t>
  </si>
  <si>
    <t>выдано 20.08.2021</t>
  </si>
  <si>
    <t>в цоп 19.08.2021</t>
  </si>
  <si>
    <t>116сп</t>
  </si>
  <si>
    <t>По 209 существующим опорам в д.Плетниха и д.Новая Мельница. Согласно приложеннной схеме.</t>
  </si>
  <si>
    <t>63сп-ч</t>
  </si>
  <si>
    <t>21-622/СП/ЧФ</t>
  </si>
  <si>
    <t>21-616/СП/ЧФ</t>
  </si>
  <si>
    <t>61сп-ч</t>
  </si>
  <si>
    <t>72спС</t>
  </si>
  <si>
    <t>По 8 существующим опорам в г. Старая Русса , Здание ГИМС МЧС левый берег р. Полисть , в пределах п/п согласно схеме.</t>
  </si>
  <si>
    <t>Васильев Д.И. 8-816-2-67-24-94</t>
  </si>
  <si>
    <t>64сп-Ч</t>
  </si>
  <si>
    <t>По 137 существующим опорам в г.Малая Вишера, согласно приложенной схеме</t>
  </si>
  <si>
    <t>в цоп 27.08.2021</t>
  </si>
  <si>
    <t>Евроконтакт Великий Новгород</t>
  </si>
  <si>
    <t>117сп</t>
  </si>
  <si>
    <t>6 опор по ул.Шимская, 10 опор по ул. Мичуринская. Согласно приложенной схеме.</t>
  </si>
  <si>
    <t xml:space="preserve">Васильева Е.С. 8-8162-502-501 </t>
  </si>
  <si>
    <t>По 19 опорам рп Парфино, ул. Космонавтов, пер. Крупнова, ул. Парковая, согласно схемы</t>
  </si>
  <si>
    <t>73спС</t>
  </si>
  <si>
    <t xml:space="preserve"> "Экотел"</t>
  </si>
  <si>
    <t>81сп-Б</t>
  </si>
  <si>
    <t>Опоры в колличестве 7 штук по ул. Профсоюзов, г. Пестово, согласно приложенной схеме</t>
  </si>
  <si>
    <t>Тихомиров Алексей 8-911-626-70-82</t>
  </si>
  <si>
    <t>62сп-ч</t>
  </si>
  <si>
    <t>21-641/СП/ЧФ</t>
  </si>
  <si>
    <t>АПП от 18.05.21</t>
  </si>
  <si>
    <t>в цоп 02.09.2021</t>
  </si>
  <si>
    <t>82сп-Б</t>
  </si>
  <si>
    <t>Опоры по г. Пестово ул. Профсоюзов - ул. Чапаева -45 шт, опоры по ул. Советская - ул. Производственная - 5 шт</t>
  </si>
  <si>
    <t>Приостановление заявки по письму Чудовского филиала</t>
  </si>
  <si>
    <t>64/1сп-Ч</t>
  </si>
  <si>
    <t>1сп-Ок</t>
  </si>
  <si>
    <t>16 ч 00 мин</t>
  </si>
  <si>
    <t>ВЛ-0,4кВ:  ф. ул. Кирова,д.9, магазин "5" от ТП-10 г. Окуловка оп №5,7,8; ф. ул. Кирова, поликлиника, ул. Шевченко от ТП-10 оп № 12,13,14,15,16; ф. ул. Островского начало от ТП-27 оп №2; ф. Островского конец, ул. Горная от ТП-27 оп №3,4,5,6,8,9,10,15; ф. ул. Н.Николаева от ТП-21 оп № 9,9.1; ф. ул. Зорге, Спортивная от ТП-11 №13 г. Окуловка; ВЛ-10кВ Л-6 ТПС Окуловка оп №305, 311, 327, 84</t>
  </si>
  <si>
    <t>5.09.2021г</t>
  </si>
  <si>
    <t>115/1</t>
  </si>
  <si>
    <t>115/1сп</t>
  </si>
  <si>
    <t>Добавить 4 опоры №4_05, №3_96, №2_96, №1_96, в связи с изменением трассы  прокладки ВОК, по ул. Линейной, согласно схемы</t>
  </si>
  <si>
    <t xml:space="preserve">ООО "Море удовольствия" </t>
  </si>
  <si>
    <t>Общество с ограниченной ответственностью   "Море удовольствия"</t>
  </si>
  <si>
    <t xml:space="preserve">42спВ  </t>
  </si>
  <si>
    <t>15-20</t>
  </si>
  <si>
    <t>ВЛИ-0,4кВ ф. Л-4 ВЛ-10кВ от ПС "Валдай" (отпайка на ООО "Море удовольствия", опоры №№ 100/1,100/2,100,3,100/4,100/5,                 100/6,100/7,100/8,100/9,100/10,                  100/11,100/12,100/13,100/14,                 100/15,100/16,100/17,100/18,                 100/19,100/20,100/21</t>
  </si>
  <si>
    <t>размещение сетей оптико-волоконной связи</t>
  </si>
  <si>
    <t>Подречнев И.А.</t>
  </si>
  <si>
    <t>Подречнев Игорь Александрович</t>
  </si>
  <si>
    <t>21-680/СП/СФ</t>
  </si>
  <si>
    <t>21-680/СП-СФ</t>
  </si>
  <si>
    <t>21-681/СП-БФ</t>
  </si>
  <si>
    <t>21-681/СП/БФ</t>
  </si>
  <si>
    <t>1 год</t>
  </si>
  <si>
    <t>1год</t>
  </si>
  <si>
    <t>83сп-Б</t>
  </si>
  <si>
    <t>Опоры в количестве 20 шт. От БС 53 00149 г. Боровичи, ул. Гоголя до существующей муфты на пересечении ул. Коммунарная  и площадь 1 мая</t>
  </si>
  <si>
    <t>совместный подвес волоконно-оптического кабеля, предоставление услуг связи</t>
  </si>
  <si>
    <t>Хаджимурадов Р.Д.                      8-911-616-62-05</t>
  </si>
  <si>
    <t>в цоп 14.09.2021</t>
  </si>
  <si>
    <t>21-682/СП/ОФ</t>
  </si>
  <si>
    <t xml:space="preserve">Заявка аннулирована, в связи с отстутствием сетей, по письму филиала </t>
  </si>
  <si>
    <t xml:space="preserve">Администрация Шимского муниципального района </t>
  </si>
  <si>
    <t>муниципальные казенные учреждения</t>
  </si>
  <si>
    <t>п.Шимск ул.Ленина , опора ВЛ-0,4 кВ 1 шт</t>
  </si>
  <si>
    <t>размещение камеры видеонаблюдения</t>
  </si>
  <si>
    <t>74спС</t>
  </si>
  <si>
    <t>8-816-56-6-54-014</t>
  </si>
  <si>
    <t>118сп</t>
  </si>
  <si>
    <t>По 218 опорам в д.Плетниха и д. Новая Мельница, согласно приложенной схеме</t>
  </si>
  <si>
    <t>11-21 от 24.09.2021г</t>
  </si>
  <si>
    <t>21-740/СП</t>
  </si>
  <si>
    <t>24</t>
  </si>
  <si>
    <t>35.1.</t>
  </si>
  <si>
    <t>АПП от 16.09.21</t>
  </si>
  <si>
    <t>36.1</t>
  </si>
  <si>
    <t>21-734/СП-СФ</t>
  </si>
  <si>
    <t>21-734/СП/СФ</t>
  </si>
  <si>
    <t>АПП от 17.06.2021</t>
  </si>
  <si>
    <t>в цоп 04.10.2021</t>
  </si>
  <si>
    <t>в цоп 04.11.2021</t>
  </si>
  <si>
    <t>выдан на подпись 06.10.2021</t>
  </si>
  <si>
    <t>в цоп 16.09.2021, повторно - 05.10.2021</t>
  </si>
  <si>
    <t>Тихомиров Алексей Анатольевич</t>
  </si>
  <si>
    <t>84сп-Б</t>
  </si>
  <si>
    <t>Опоры в количестве 6 шт, г. Пестово по ул. Профсоюзов, согласно схеме</t>
  </si>
  <si>
    <t>21-760/СП/БФ</t>
  </si>
  <si>
    <t>21-760/СП-БФ</t>
  </si>
  <si>
    <t>21-762/СП-БФ</t>
  </si>
  <si>
    <t>21-762/СП/БФ</t>
  </si>
  <si>
    <t>в цоп 15.10.2021</t>
  </si>
  <si>
    <t>на выдачу 18.06.2021                                                 п/о 18.06.2021 508/ОД                        вручено 24.06.2021; пришло почтой 18.10.2021</t>
  </si>
  <si>
    <t>АПП от 07.05.20202</t>
  </si>
  <si>
    <t>на выдачу 05.10.2021 п/о 06.10.2021 763/ОД, вручено 08.10.2021</t>
  </si>
  <si>
    <t>64/2сп-Ч</t>
  </si>
  <si>
    <t>По 137 существующим опорам в г.Малая Вишера, согласно приложенной схеме, отредактирована</t>
  </si>
  <si>
    <t>соглашение о расторжении</t>
  </si>
  <si>
    <t>в цоп 25.10.2021</t>
  </si>
  <si>
    <t>37.1</t>
  </si>
  <si>
    <t>В ЦОП 27.10.2021</t>
  </si>
  <si>
    <t>выдано 28.10.2021</t>
  </si>
  <si>
    <t>65сп-Ч</t>
  </si>
  <si>
    <t>16-54</t>
  </si>
  <si>
    <t>опоры в кол-ве 3 шт по ул: Полевая,Заводская, г. М.Вишера, и 5 опор по ул.: Полевая, г. М.Вишера</t>
  </si>
  <si>
    <t>85сп-Б</t>
  </si>
  <si>
    <t>опоры в количестве 51 шт., г. Пестово, ул. Гоголя, Фабричная и Красных зорь</t>
  </si>
  <si>
    <t>86сп-Б</t>
  </si>
  <si>
    <t>опоры в кол-ве 17 шт, г. Пестово по ул. Гайдара</t>
  </si>
  <si>
    <t>87сп-Б</t>
  </si>
  <si>
    <t>опоры в количестве 25 опор г. Пестово,  от БС 530700 до пересечения ул. Фабричной и красных Зорь</t>
  </si>
  <si>
    <t>88сп-Б</t>
  </si>
  <si>
    <t>66сп-Ч</t>
  </si>
  <si>
    <t>опоры в кол-ве 3 шт по ул: Полевая,Заводская, г. М.Вишера, и 2 опоры по ул.: Полевая, г. М.Вишера</t>
  </si>
  <si>
    <t>Аннулированно по письму заявителя, в связи с подачей новой заявки</t>
  </si>
  <si>
    <t>АПП от 22.10.2021</t>
  </si>
  <si>
    <t>12-21 от 26.10.2021г</t>
  </si>
  <si>
    <t>21-806/СП</t>
  </si>
  <si>
    <t>202</t>
  </si>
  <si>
    <t>опоры в кол-ве 23  шт, г.Боровичи  по БС 53 00150 мкр. Северный</t>
  </si>
  <si>
    <t>35спВ</t>
  </si>
  <si>
    <t>Опоры 43 шт, г. Валдай, ул.Марии Уткиной</t>
  </si>
  <si>
    <t>Хаджимурадов Р.Д. 8-911-616-62-05</t>
  </si>
  <si>
    <t>АПП от 10.11.21</t>
  </si>
  <si>
    <t>АПП от 01.11.2020</t>
  </si>
  <si>
    <t>АПП от 13.05.20</t>
  </si>
  <si>
    <t>АПП 23.10.2020</t>
  </si>
  <si>
    <t>Приостановление заявки по письму Чудовского филиала от 16.11.2021</t>
  </si>
  <si>
    <t>в цоп 11.11.2021</t>
  </si>
  <si>
    <t>аннулирован</t>
  </si>
  <si>
    <t>АПП от 29.09.21</t>
  </si>
  <si>
    <t>АПП от 04.10.21</t>
  </si>
  <si>
    <t>21-846/СП/ЧФ</t>
  </si>
  <si>
    <t>66сп-ч</t>
  </si>
  <si>
    <t>выдано 02.12.2021</t>
  </si>
  <si>
    <t>67сп-Ч</t>
  </si>
  <si>
    <t>опоры в кол-ве 17 шт , г. Малая Вишера , № опор 48-64</t>
  </si>
  <si>
    <t>Сильянов Константин 8-911-639-92-19</t>
  </si>
  <si>
    <t>21-867/СП-БФ</t>
  </si>
  <si>
    <t>21-867/СП/БФ</t>
  </si>
  <si>
    <t>21-868/СП-БФ</t>
  </si>
  <si>
    <t>21-868/СП/БФ</t>
  </si>
  <si>
    <t>21-873/СП-БФ</t>
  </si>
  <si>
    <t>21-873/СП/БФ</t>
  </si>
  <si>
    <t>21-872/СП-БФ</t>
  </si>
  <si>
    <t>21-872/СП/БФ</t>
  </si>
  <si>
    <t>в цоп 30.11.2021</t>
  </si>
  <si>
    <t>в цоп 08.12.2021</t>
  </si>
  <si>
    <t>59/1сп-Ч</t>
  </si>
  <si>
    <t>15.00</t>
  </si>
  <si>
    <t>Аннулирование заявки</t>
  </si>
  <si>
    <t>60/1сп-Ч</t>
  </si>
  <si>
    <t>38.1</t>
  </si>
  <si>
    <t>АПП от 30.11.2021г</t>
  </si>
  <si>
    <t>выдано 10.12.2021</t>
  </si>
  <si>
    <t>АПП от 23.11.2021г</t>
  </si>
  <si>
    <t>АПП от 02.11.2021 Ростелек.</t>
  </si>
  <si>
    <t>119сп</t>
  </si>
  <si>
    <t>г. Великий Новгород от сущ. Колодца ПАО "Ростелеком" в грунте до опоры ВЛ 0,4 кВ б/н1. Далее подвес по опорам б/н 1- б/н 6. Всего 6  опор, согласно схеме</t>
  </si>
  <si>
    <t>8-921-192-99-22 Карачинов Д.В.</t>
  </si>
  <si>
    <t>35сп-В</t>
  </si>
  <si>
    <t>21-906/СП/ВФ</t>
  </si>
  <si>
    <t>64/3сп-Ч</t>
  </si>
  <si>
    <t>в цоп 17.12.2021</t>
  </si>
  <si>
    <t>в цоп 10.12.2021, повторно 20.12.2021</t>
  </si>
  <si>
    <t>АПП от 20.12.2021</t>
  </si>
  <si>
    <t>67сп-ч</t>
  </si>
  <si>
    <t>21-934/СП/ЧФ</t>
  </si>
  <si>
    <t>выдано 28.12.2021</t>
  </si>
  <si>
    <t>в цоп 27.12.2021</t>
  </si>
  <si>
    <t>ИП Горбунов Д.Е.</t>
  </si>
  <si>
    <t>120сп</t>
  </si>
  <si>
    <t>Опоры ВЛ 0,4 кВ мкр. Кречевицы в районе д.32 (ТП-501) в кол-ве 2 шт.</t>
  </si>
  <si>
    <t>Горбунов Д.Е. 8-911-621-95-20</t>
  </si>
  <si>
    <t>68сп-Ч</t>
  </si>
  <si>
    <t>опоры в кол-ве 6 шт., г. М. Вишера, ул. Московская в районе д.21</t>
  </si>
  <si>
    <t xml:space="preserve">75спС </t>
  </si>
  <si>
    <t xml:space="preserve">76спС </t>
  </si>
  <si>
    <t>п.Шимск ул.Советская , опора  ВЛ-0,4 кВ 1 шт</t>
  </si>
  <si>
    <t>подключение камеры видеонаблюдения</t>
  </si>
  <si>
    <t xml:space="preserve">АПП от 11.11.2021 </t>
  </si>
  <si>
    <t>АПП от 15.11.2021</t>
  </si>
  <si>
    <t xml:space="preserve">АПП от 19.11.2021 </t>
  </si>
  <si>
    <t>АПП от 15.11.2021г</t>
  </si>
  <si>
    <t>в цоп 27.01.2022</t>
  </si>
  <si>
    <t>69сп-Ч</t>
  </si>
  <si>
    <t>Опоры в кол-ве 31-й шт на участке от муфты АО Раском до мачты БС ПАО Вымпелком</t>
  </si>
  <si>
    <t>8-909-565-11-00 Д.С. Смирнов</t>
  </si>
  <si>
    <t>121сп</t>
  </si>
  <si>
    <t>Опоры в кол-ве 80-ти шт на участке от муфты на пересечении ул. Каберова-Власьевской и Орловской до БС 14874 НО Юрьево</t>
  </si>
  <si>
    <t>8-909-565-11-00 Смирнов Д.С.</t>
  </si>
  <si>
    <t>38сп-Ок</t>
  </si>
  <si>
    <t>Опоры в кол-ве 33-х шт г. Окуловка на участке БС14828 НО -Окуловка, ул. Новгородская д.34, вышка ПАО ВымпелКом- Окуловка, местная муфта ПАО Раском</t>
  </si>
  <si>
    <t>Д.С.Смирнов 8-909-565-11-00</t>
  </si>
  <si>
    <t>122сп</t>
  </si>
  <si>
    <t>Опоры в кол-ве 4-х г. Великий Новгород, опоры №25,26, 37, 24</t>
  </si>
  <si>
    <t>123сп</t>
  </si>
  <si>
    <t>Опоры в кол-ве 8 шт по ул. Яковлева</t>
  </si>
  <si>
    <t>совместный подвес кабеля ОКМС</t>
  </si>
  <si>
    <t>1-22 от 17.01.2022</t>
  </si>
  <si>
    <t>22-79/СП</t>
  </si>
  <si>
    <t>54/1</t>
  </si>
  <si>
    <t>53/1спС</t>
  </si>
  <si>
    <t>аннулирование заявки  по письму заявителя</t>
  </si>
  <si>
    <t>77спС</t>
  </si>
  <si>
    <t>Опоры в количестве 2-х штук вдоль ул. Советская в с. Залучье, согласно схеме до здания СЗО№211, ул. Советская д.20</t>
  </si>
  <si>
    <t>совместный полвес ВОЛС</t>
  </si>
  <si>
    <t>78спС</t>
  </si>
  <si>
    <t>Опоры в количестве 3-х штук вдоль ул. Советская в с .залучье, согласно схеме до здания СЗО №210, с. Залучье, ул. Советская д.29</t>
  </si>
  <si>
    <t xml:space="preserve">АПП от 29.11.2021 </t>
  </si>
  <si>
    <t>3264</t>
  </si>
  <si>
    <t>МКУ " Управление по делам ГО и ЧС В.Новгорода"</t>
  </si>
  <si>
    <t>124сп</t>
  </si>
  <si>
    <t>Опора №5, ул. Нехинская, ТП-59</t>
  </si>
  <si>
    <t>совместный подвес, наблюдение за дорожным движением</t>
  </si>
  <si>
    <t>Манько Р.А. 8-960-205-70-97</t>
  </si>
  <si>
    <t>ПАО "ВымпелКом"</t>
  </si>
  <si>
    <t>125сп</t>
  </si>
  <si>
    <t>Опора в количестве 1 шт для совместного подвеса ВОЛС, г. Великий Новгород,в районе пер. Полевого д.1</t>
  </si>
  <si>
    <t>8-951-726-25-51 (не помню имя...) или 782-641 Лариса Павловна</t>
  </si>
  <si>
    <t>126сп</t>
  </si>
  <si>
    <t>По 20 существующим опорам ВЛ г. Великий Новгород, ул. Каберова-Власьевская, согласно приложенной схеме</t>
  </si>
  <si>
    <t>22-90/СП</t>
  </si>
  <si>
    <t>22-92/СП/ОФ</t>
  </si>
  <si>
    <t>22-92/СП-Ок</t>
  </si>
  <si>
    <t>28.1.</t>
  </si>
  <si>
    <t>2-22 от 17.01.2022</t>
  </si>
  <si>
    <t>22-140/СП</t>
  </si>
  <si>
    <t>04-22 от 25.02.2022</t>
  </si>
  <si>
    <t>22-141/СП</t>
  </si>
  <si>
    <t>8-22 от 18.02.2022</t>
  </si>
  <si>
    <t>22-144/СП</t>
  </si>
  <si>
    <t>19</t>
  </si>
  <si>
    <t>22-121/СП-СФ</t>
  </si>
  <si>
    <t>22-121/СП/СФ</t>
  </si>
  <si>
    <t>22-120/СП-СФ</t>
  </si>
  <si>
    <t>22-120/СП/СФ</t>
  </si>
  <si>
    <t>89сп-Б</t>
  </si>
  <si>
    <t>13-00</t>
  </si>
  <si>
    <t>Опоры в количестве 13-ти шт. для совместного подвеса волоконно-оптического кабеля в г. Боровичи на участке БС 15805 НО-Боровичи-Металлистов, согласно приложенной схеме</t>
  </si>
  <si>
    <t>Смирнов Д.С. 8-909-565-11-00</t>
  </si>
  <si>
    <t>БИТС</t>
  </si>
  <si>
    <t>18/12</t>
  </si>
  <si>
    <t>опоры в количестве 11 опор г. Боровичи,  от п. Прогресс, д.21 до опоры перед перекрёстком пер. Устюженский - ул. Шоссейная</t>
  </si>
  <si>
    <t>5-22 от 18.02.2022</t>
  </si>
  <si>
    <t>22-143/СП</t>
  </si>
  <si>
    <t>69сп-ч</t>
  </si>
  <si>
    <t>22-160/СП/ЧФ</t>
  </si>
  <si>
    <t>22-111/СП-БФ</t>
  </si>
  <si>
    <t>22-111/СП/БФ</t>
  </si>
  <si>
    <t>выдано 11.03.2022</t>
  </si>
  <si>
    <t>127сп</t>
  </si>
  <si>
    <t>Опоры в кол-ве 80-ти шт для совместного подвеса ВОЛС на участке от муфты на пересечении ул. Каберова-Власьевской и Орловской до БС 14874 НО-Юрьево</t>
  </si>
  <si>
    <t>03-22 от 04.03.2022</t>
  </si>
  <si>
    <t>22-174/СП</t>
  </si>
  <si>
    <t>26</t>
  </si>
  <si>
    <t>Опорыв кол-ве 2 шт. для совместного подвеса ВОК на участке БС15806 - муфта на опоре напротивК.Либкнехта, 28</t>
  </si>
  <si>
    <t>Опорыв кол-ве 39 шт. для совместного подвеса ВОК на участке БС15800, г. Боровичи, ул. Береговая, 45 м. западнее д.15</t>
  </si>
  <si>
    <t>93э</t>
  </si>
  <si>
    <t>94э</t>
  </si>
  <si>
    <t>22-176/СП-БФ</t>
  </si>
  <si>
    <t>22-178/СП-БФ</t>
  </si>
  <si>
    <t>22-176/СП/БФ</t>
  </si>
  <si>
    <t>22-178/СП/БФ</t>
  </si>
  <si>
    <t xml:space="preserve">АПП от 26.11.2021 </t>
  </si>
  <si>
    <t>66/1</t>
  </si>
  <si>
    <t>66/1спС</t>
  </si>
  <si>
    <t>АПП от 25.11.21</t>
  </si>
  <si>
    <t>22-42/СП-СФ</t>
  </si>
  <si>
    <t>22-42/СП/СФ</t>
  </si>
  <si>
    <t>22-40/СП-СФ</t>
  </si>
  <si>
    <t>22-40/СП/СФ</t>
  </si>
  <si>
    <t>АПП от 24.02.2022</t>
  </si>
  <si>
    <t>АПП от 19.10.2021</t>
  </si>
  <si>
    <t>аннулирован всвязи с неподписанием договора 24.03.2022</t>
  </si>
  <si>
    <t>АПП от 23.03.2022</t>
  </si>
  <si>
    <t>6-22 от 14.03.2022</t>
  </si>
  <si>
    <t>22-200/СП</t>
  </si>
  <si>
    <t>86/1</t>
  </si>
  <si>
    <t>85/1спБ</t>
  </si>
  <si>
    <t>аннулирование заявки №85спБ от 03.11.2021 в связи с отсутствием необходимости</t>
  </si>
  <si>
    <t>128сп</t>
  </si>
  <si>
    <t>Опоры тер. Гаражного комплекса ул. Парковая - 5 шт</t>
  </si>
  <si>
    <t xml:space="preserve">8-911-639-92-19 Сильянов Константин </t>
  </si>
  <si>
    <t>в цоп 02.03.2022</t>
  </si>
  <si>
    <t>в цоп 04.03.2022</t>
  </si>
  <si>
    <t>в цоп 16.03.2022</t>
  </si>
  <si>
    <t>100/1</t>
  </si>
  <si>
    <t>продление срока до 29.04.2022</t>
  </si>
  <si>
    <t>100/1сп</t>
  </si>
  <si>
    <t>АПП от 02.03.2022</t>
  </si>
  <si>
    <t>72/1</t>
  </si>
  <si>
    <t>69/1сп-Ч</t>
  </si>
  <si>
    <t>Опоры в кол-ве 27  шт на участке от муфты АО Раском до мачты БС ПАО Вымпелком</t>
  </si>
  <si>
    <t>70/1</t>
  </si>
  <si>
    <t>67/1сп-Ч</t>
  </si>
  <si>
    <t>Аннулированно по письму заявителя, в связи с  не актуальностью</t>
  </si>
  <si>
    <t>22-234/СП-БФ</t>
  </si>
  <si>
    <t>22-234/СП/БФ</t>
  </si>
  <si>
    <t>22-237/СП/ЧФ</t>
  </si>
  <si>
    <t>64.2</t>
  </si>
  <si>
    <t xml:space="preserve">ДС №5 </t>
  </si>
  <si>
    <t>АПП от 15.04.2022</t>
  </si>
  <si>
    <t>128/1</t>
  </si>
  <si>
    <t>127сп/1</t>
  </si>
  <si>
    <t xml:space="preserve">аннулированно по письму </t>
  </si>
  <si>
    <t>выдано 15.04.2022</t>
  </si>
  <si>
    <t>79спС</t>
  </si>
  <si>
    <t>По 13 сущетствующим опорам ВЛ г. Старая Русса, ул. Крестецкая , пер. кирпичный, пер. Курортный, согласно приложенной схеме</t>
  </si>
  <si>
    <t>Васильев Д.И. (8162) 67-24-94</t>
  </si>
  <si>
    <t>80спС</t>
  </si>
  <si>
    <t>По 8 существующим опорам в г. Старая Русса, пер. Плеханова, согласно схеме.</t>
  </si>
  <si>
    <t>АПП от 18.04.2022</t>
  </si>
  <si>
    <t>70сп-Ч</t>
  </si>
  <si>
    <t xml:space="preserve">Опоры 3 шт, г. Малая Вишера ул. Полевая, ул. Заводской домострой; Опоры 2 шт , г. Малая Вишера , территория завода по ул. Полевая </t>
  </si>
  <si>
    <t>Совместный подвес кабеля ОКСМ</t>
  </si>
  <si>
    <t>18-412/СП</t>
  </si>
  <si>
    <t>81спС</t>
  </si>
  <si>
    <t>по 12-ти опорам в г.Старая Русса от планируемой БС 53 00165 до существующей муфты Минеральная 47 ул</t>
  </si>
  <si>
    <t>МегаФон</t>
  </si>
  <si>
    <t>194э</t>
  </si>
  <si>
    <t>Опоры в количестве 6 шт. для совместного подвеса ВОК в г. Пестово от сущ. муфты на опоре №113 ВЛ-10кВ Л-3 до здания ГОКУ "Пестовское лесничество" (г.Пестово, ул. Меглинская, д.8а)</t>
  </si>
  <si>
    <t>129сп</t>
  </si>
  <si>
    <t>Опоры  4 шт вдоль ул.Даньславля д.9, согласно схеме</t>
  </si>
  <si>
    <t>совместный подвес кабеля ВОЛС</t>
  </si>
  <si>
    <t>22-295/СП-СФ</t>
  </si>
  <si>
    <t>22-295/СП/СФ</t>
  </si>
  <si>
    <t>3мес</t>
  </si>
  <si>
    <t>22-288/СП-СФ</t>
  </si>
  <si>
    <t>22-288/СП/СФ</t>
  </si>
  <si>
    <t>22-292/СП-СФ</t>
  </si>
  <si>
    <t>22-292/СП/СФ</t>
  </si>
  <si>
    <t>22-308/СП-БФ</t>
  </si>
  <si>
    <t>22-308/СП/БФ</t>
  </si>
  <si>
    <t>82спС</t>
  </si>
  <si>
    <t>по 43 опорам в г. Старая Русса от БС 53 00532 до существующей муфты ул. Восстания</t>
  </si>
  <si>
    <t>39.1</t>
  </si>
  <si>
    <t>в цоп 11.05.2022</t>
  </si>
  <si>
    <t>Муниципальное казенное учреждение Холмского муниципального района "Центр обслуживания учреждений"</t>
  </si>
  <si>
    <t xml:space="preserve">83спС </t>
  </si>
  <si>
    <t xml:space="preserve">2 опоры ВЛ между зданием МКУ ЦОУ Администрации Холмского района и зданием МКУ ЦОУ гаража Администрации Холмского района </t>
  </si>
  <si>
    <t>май 2022 года</t>
  </si>
  <si>
    <t>неограниченно</t>
  </si>
  <si>
    <t xml:space="preserve">для создания резервной сети питания службы ЕДДС администрации Холмского  района </t>
  </si>
  <si>
    <t>9-22 от 12.05.2022</t>
  </si>
  <si>
    <t>22-329/СП</t>
  </si>
  <si>
    <t>70сп-ч</t>
  </si>
  <si>
    <t>22-337/СП/ЧФ</t>
  </si>
  <si>
    <t>АПП филиал переделывает в третий раз из-за косяков</t>
  </si>
  <si>
    <t>в цоп 23.05.2022</t>
  </si>
  <si>
    <t>Опоры в количестве 2шт. для совместного подвеса кабеля и камер видеонаблюдения  в районе д.105 на перекрёстке ул. Комсомольская-Русакова</t>
  </si>
  <si>
    <t>установка камеры видеонаблюдения</t>
  </si>
  <si>
    <t>АПП от 27.04.2022</t>
  </si>
  <si>
    <t xml:space="preserve"> Давидкова Миглена Цветанова</t>
  </si>
  <si>
    <t>2сп-Ок</t>
  </si>
  <si>
    <t>ВЛ-0,4кВ ф. ул.Октябрьская, Желябова, Пушкина (часть), Коммунистическая(начало) от ТП-41 г.оп 2,14,15,27,28,29; ф. ул. Урицкого, Пестеля, Герцена от ТП-42 оп 24,22,21,20,19,18,17; ф. ул. Октябрьская, Воровского от ТП-42 оп.11,10,9 ; ф. Загородная, Гражданская от ТП-42 оп. 13,14; ф. Некрасова, Октябрьская, К.Цеткина, Московская (начало) от ТП-43 оп.25,22,21,20,19,7,9а,б/н; ф. ул. Поддубская, Автомир, Почта от ТП-85 оп.13,12; ф. ккафе Зодиак,ул. Добролюбова от ТП-37 оп.37,38; ф. Школа№2 от ТП-39 оп.2,3; ф. ул. Трычкова, Белинского, Стрельцова, пер. Парковый оп 1 г. Окуловка; ВЛ-10кВ Л-38 ПС Окуловская оп.№88</t>
  </si>
  <si>
    <t xml:space="preserve">Давидков Л.Г.  8-911-643-94-75;                     </t>
  </si>
  <si>
    <t>130сп</t>
  </si>
  <si>
    <t>Опоры в количестве 1-й шт в районе Полевого переулка д.1</t>
  </si>
  <si>
    <t>АПП от 30.05.2022</t>
  </si>
  <si>
    <t>в цоп 26.05.2022</t>
  </si>
  <si>
    <t>Акт осмотра от 26.04.2022 
АПП от 26.04.2022</t>
  </si>
  <si>
    <t>МКУ "Центр по работе с населением"</t>
  </si>
  <si>
    <t>МКУ</t>
  </si>
  <si>
    <t xml:space="preserve">Опоры в количестве 2шт. для совместного подвеса кабеля и камер видеонаблюдения  на перечечении ул. Кузнецова-Красноармейская и ул. Пушкинская-Красноармейская </t>
  </si>
  <si>
    <t>установка камер видеонаблюдения</t>
  </si>
  <si>
    <t>22-402/СП-ОФ</t>
  </si>
  <si>
    <t>22-402/СП/ОФ</t>
  </si>
  <si>
    <t>в ЦОП 21.06.2022</t>
  </si>
  <si>
    <t>22-403/СП-СФ</t>
  </si>
  <si>
    <t>22-403/СП/СФ</t>
  </si>
  <si>
    <t>в цоп 21.06.2022</t>
  </si>
  <si>
    <t>84спС</t>
  </si>
  <si>
    <t>Опоры освещения/линий электропередач  в кол-ве 25-ти опор в г.Сольцы, бс 530036 до БС 0500</t>
  </si>
  <si>
    <t>85спС</t>
  </si>
  <si>
    <t xml:space="preserve">Опоры освещения/линий электропередач  в кол-ве 38-ми опор в г.Старая Русса, от планируемой БС 53 00532 до существующей оптической муфты </t>
  </si>
  <si>
    <t>22-414/СП/БФ</t>
  </si>
  <si>
    <t>22-414/СП-БФ</t>
  </si>
  <si>
    <t>22-415/СП/БФ</t>
  </si>
  <si>
    <t>22-415/СП-БФ</t>
  </si>
  <si>
    <t>на выдачу 23.06.2022                            выдано через СФ (Голубев) 29.06.2022</t>
  </si>
  <si>
    <t xml:space="preserve">АПП от  08.06.2022 </t>
  </si>
  <si>
    <t xml:space="preserve"> АПП от 15.11.2021</t>
  </si>
  <si>
    <t>ДС №2</t>
  </si>
  <si>
    <t>12.2.</t>
  </si>
  <si>
    <t>Администрация Валдайскогомуниципального района</t>
  </si>
  <si>
    <t>36спВ</t>
  </si>
  <si>
    <t>опоры для совместного подвеса сети ВОЛС в г.Валдай: перекресток пр. Комсомольский-ул.Луначарского-ул. Железнодорожная опоры №4,57,8,9 ВЛИ-0,4кВ ф. "Труда" от ТП-43, ВЛИ-0,4кВ ф. "Луначарского" от ТП-39 опры № 5п1, 2,16,20,22,23,24,25,31,33,34,38, перекресток ул. Железнодорожная - ул. Максима Горького ВЛИ-0,4кВ ф. "Горького" от ТП-21 опора №24, перекресток пр. Комсомольский (пр. Советский,1) - ул. Народная опоры №4,5 ВЛИ-0,4кВ ф. "Стрый корпус КБО" от ТП-19, опоры №11-8 ВЛИ-0,4кВ ф. "Березка" от ТП-35, перекресток пр. Комсомольский-пр.Советский,1-перекресток пр. Советский-ул. Павлова опоры №4,6,8,9,11,12,13,14,15 и 1 шт. камера видеонаблюдения на опоре у/о ВЛИ-0,4кВ ф. "Старый корпус КБО от ТП-19, опоры №11-24 ВЛИ-0,4кВ ф. "Советский" от ТП-20 согласно приложенным схемам</t>
  </si>
  <si>
    <t>размещение элементов системы  видеонаблюдения</t>
  </si>
  <si>
    <t>на выдачу 11.07.2022                                п/о 13.07.2022 498/ОД</t>
  </si>
  <si>
    <t>Управление по делам ГО и ЧС В.Новгорода</t>
  </si>
  <si>
    <t>131сп</t>
  </si>
  <si>
    <t>Опора ул. Троицкая - пер. Орловский ТП-13 оп №10</t>
  </si>
  <si>
    <t>размещение оборудования видеонаблюдения</t>
  </si>
  <si>
    <t>Яковлева Л.В. 8-911-611-65-38</t>
  </si>
  <si>
    <t>10-22 от 14.07.2022</t>
  </si>
  <si>
    <t>22-436/СП</t>
  </si>
  <si>
    <t>АПП от 05.07.2022</t>
  </si>
  <si>
    <t>Опоры для подвеса ВОК в г. Пестово, ВЛ-0,4кВ ф.7, ТП-2 (5штук)</t>
  </si>
  <si>
    <t>Опоры в кол-ве 22 шт., для СП ВОК в г. Боровичи БС 15800, опора АО "НБК" - муфта по ул. С.Перовской, ВЛ-0,4кВ от ТП-30</t>
  </si>
  <si>
    <t>96.1</t>
  </si>
  <si>
    <t xml:space="preserve">86спС </t>
  </si>
  <si>
    <t>опора ВЛ-0,4 кВ п.Шимск ул.Ташкентская д.7 з/у детская площадка</t>
  </si>
  <si>
    <t xml:space="preserve">87спС </t>
  </si>
  <si>
    <t>опора ВЛ-0,4 кВ п.Шимск ул.Ленина 19 магазин Эконом</t>
  </si>
  <si>
    <t>в цоп 29.07.2022</t>
  </si>
  <si>
    <t>132сп</t>
  </si>
  <si>
    <t>рп. Панковка, вдоль ул. Промышленной ВЛ 0,4 и ВЛ 10 кВ,  11 опор</t>
  </si>
  <si>
    <t>88спС</t>
  </si>
  <si>
    <t>опоры освещения/линий электропередач в количестве 43 опор в г.Старая Русса от БС 53 00532 Новгородская обл г Старая Русса ул.Трибуны столб металлический ООО Армада , 30м  до существующего запаса г.Старая Русса ул.Латышских Гвардейцев д.16</t>
  </si>
  <si>
    <t>71сп-Ч</t>
  </si>
  <si>
    <t>Опоры в кол-ве 11 шт., г.Малая Вишера, ул.Новгородская</t>
  </si>
  <si>
    <t>совместный подвес проводом СИП</t>
  </si>
  <si>
    <t>АПП от 14.07.22</t>
  </si>
  <si>
    <t>22-533/СП-БФ</t>
  </si>
  <si>
    <t>22-533/СП/БФ</t>
  </si>
  <si>
    <t>22-534/СП-БФ</t>
  </si>
  <si>
    <t>22-534/СП/БФ</t>
  </si>
  <si>
    <t>22-542/СП-СФ</t>
  </si>
  <si>
    <t>22-542/СП/СФ</t>
  </si>
  <si>
    <t>22-544/СП-СФ</t>
  </si>
  <si>
    <t>22-544/СП/СФ</t>
  </si>
  <si>
    <t>72/2</t>
  </si>
  <si>
    <t>69/2сп-Ч</t>
  </si>
  <si>
    <t>Опоры в кол-ве 26  шт на участке от муфты АО Раском до мачты БС ПАО Вымпелком</t>
  </si>
  <si>
    <t>357э</t>
  </si>
  <si>
    <t>Опоры в количестве 2 опор в р-н Хвойнинский, от БС 53 0605 (Новгородская обл, Хвойнинский р-н, Хвойная рп, Печатников ул, дом 9а до сущ. тех.запаса) Новгородская оюл., Хвойнинский р-н, Хвойная рп, ул. Красных зорь</t>
  </si>
  <si>
    <t>22-558/СП/БФ</t>
  </si>
  <si>
    <t>22-558/СП-БФ</t>
  </si>
  <si>
    <t>АПП от 07.07.22</t>
  </si>
  <si>
    <t>АПП от 15.03.2022</t>
  </si>
  <si>
    <t>АПП от 09.08.2022</t>
  </si>
  <si>
    <t>АПП от 09.08.22</t>
  </si>
  <si>
    <t>АПП от 04.05.22</t>
  </si>
  <si>
    <t>Энергоаудит</t>
  </si>
  <si>
    <t>133сп</t>
  </si>
  <si>
    <t>Опоры г. Великий Новгород в районе Маловишерской ул, д.42 корп.1, Донецкий район (ТП-203) в кол-ве 6 шт</t>
  </si>
  <si>
    <t>8-963-367-09-55</t>
  </si>
  <si>
    <t>134сп</t>
  </si>
  <si>
    <t>Опоры  для СП ВОЛС г.Великий Новгород в районе ул. Сенная д7 корп.1 , 3 опоры</t>
  </si>
  <si>
    <t>АПП от 06.09.2022</t>
  </si>
  <si>
    <t xml:space="preserve">АПП от 04.05.2022
</t>
  </si>
  <si>
    <t>аннулирование в связи с отстутствием сетей АО "Новгородоблэлектро"</t>
  </si>
  <si>
    <t>АПП от 11.08.22</t>
  </si>
  <si>
    <t>в цоп 28.06.2022, повторно 02.08.2022</t>
  </si>
  <si>
    <t>в цоп 10.08.2022</t>
  </si>
  <si>
    <t>в цоп 10.08.2022, повторно 15.08.2022</t>
  </si>
  <si>
    <t>в цоп 27.03.2022, повторно 19.08.2022</t>
  </si>
  <si>
    <t>Опоры для подвеса ВОК в г. Боровичи, ул. 9-го Января, ул. Гоголя, ул. Л.Толстого, дл Л.Толстого, 78</t>
  </si>
  <si>
    <t>Аннулировано в связи с истечением срока подписания договора, подана новая заявка 70СП-ч</t>
  </si>
  <si>
    <t>аннулировано по заявке пользователя в связи с отменой строительства</t>
  </si>
  <si>
    <t>89сп/1-Б</t>
  </si>
  <si>
    <t>10-00</t>
  </si>
  <si>
    <t>37спВ</t>
  </si>
  <si>
    <t>опоры для совместного подвеса волоконно-оптического кабеля в г.Валдай: ул. Ломоносова, д. 55а (котельная магазин "Магнит") опоры №5,6 ВЛ-0,4кВ ф. "Труда" от ТП-10 согласно приложенной схеме</t>
  </si>
  <si>
    <t>89спС</t>
  </si>
  <si>
    <t>по 30 существующим опорам ВЛ г.Ст Русса ул.Зеленая , ул.Взвадская, ул.Щорса, ул.Тургенева, ул.Гайдара</t>
  </si>
  <si>
    <t xml:space="preserve">с даты заключения договора </t>
  </si>
  <si>
    <t>в цоп 28.06.2022, повторно 29.09.2022</t>
  </si>
  <si>
    <t>90спС</t>
  </si>
  <si>
    <t>опоры в количестве 6-ти штук вдоль Советского переулка (от опоры напротив Советская , 7 до опоры напротив Комсмольская , 15</t>
  </si>
  <si>
    <t>АПП от 27.09.22</t>
  </si>
  <si>
    <t>135сп</t>
  </si>
  <si>
    <t>Опоры в количестве 3-х штук вдоль Сырковского шоссе, согласно схеме до здания ул.Б.Спб д.82А/1</t>
  </si>
  <si>
    <t xml:space="preserve">91спС </t>
  </si>
  <si>
    <t xml:space="preserve">80 опор г.Старая Русса ул.Дубровина, Пушкинская, Минеральная, 1-го Мая </t>
  </si>
  <si>
    <t xml:space="preserve">строительство и экплуатация ВОЛС </t>
  </si>
  <si>
    <t>Опоры для подвеса ВОК в г. Пестово, от БС 5300166 опора ООО Бастион ул. Гоголя до сущ. запаса ул. Производственная,11 - 47шт.</t>
  </si>
  <si>
    <t>12-22 от 07.10.2022</t>
  </si>
  <si>
    <t>22-722/СП</t>
  </si>
  <si>
    <t>в цоп 20.10.2022</t>
  </si>
  <si>
    <t>22-726/СП</t>
  </si>
  <si>
    <t>13-22 от 07.10.2022</t>
  </si>
  <si>
    <t>22-727/СП/БФ</t>
  </si>
  <si>
    <t>22-728/СП/СФ</t>
  </si>
  <si>
    <t>в цоп 26.10.2022</t>
  </si>
  <si>
    <t>Ласточкин Алексей Николаевич</t>
  </si>
  <si>
    <t>16-40</t>
  </si>
  <si>
    <t xml:space="preserve">92спС </t>
  </si>
  <si>
    <t>по 19 сущ опорам ВЛ п.Шимск ул.Задорожная, ул.Зеленая, пер Зеленый, ул.Старорусская</t>
  </si>
  <si>
    <t>22-727/СП-БФ</t>
  </si>
  <si>
    <t>АПП от 20.09.22</t>
  </si>
  <si>
    <t>АПП от 25.10.2022</t>
  </si>
  <si>
    <t>14-22 от 28.10.2022</t>
  </si>
  <si>
    <t>22-754/СП</t>
  </si>
  <si>
    <t>22-766/СП/ЧФ</t>
  </si>
  <si>
    <t>в цоп 10.11.2022</t>
  </si>
  <si>
    <t>38спВ</t>
  </si>
  <si>
    <t>опоры для совместного подвеса сети ВОЛС в г.Валдай: перекресток пр. Комсомольский-ул.Луначарского-ул. Железнодорожная опоры №4,5,7,8,9 ВЛИ-0,4кВ ф. "Труда" от ТП-43, ВЛИ-0,4кВ ф. "Луначарского" от ТП-39 опры № 5п1, 2,16,20,22,23,24,25,31,33,34,38, перекресток ул. Железнодорожная - ул. Максима Горького ВЛИ-0,4кВ ф. "Горького" от ТП-21 опора №24, перекресток пр. Комсомольский (пр. Советский,1) - ул. Народная опоры №4,5 ВЛИ-0,4кВ ф. "Стрый корпус КБО" от ТП-19, опоры №11,10,9,8 ВЛИ-0,4кВ ф. "Березка" от ТП-35, перекресток пр. Комсомольский-пр.Советский,1-перекресток пр. Советский-ул. Павлова опоры №4,6,8,9,11,12,13,14,15 и 1 шт. камера видеонаблюдения на опоре у/о ВЛИ-0,4кВ ф. "Старый корпус КБО от ТП-19, опоры №11,12,13,14,15,16,17,18,19,20,21,22,23,24,25 ВЛИ-0,4кВ                             ф. "Советский" от ТП-20 согласно приложенным схемам</t>
  </si>
  <si>
    <t>22-778/СП/ВФ</t>
  </si>
  <si>
    <t xml:space="preserve">ООО "Сервис Плюс" </t>
  </si>
  <si>
    <t xml:space="preserve">Общество с ограниченной ответственностью   </t>
  </si>
  <si>
    <t>39спВ</t>
  </si>
  <si>
    <t>10-25</t>
  </si>
  <si>
    <t>п. Демянск опора №1 ул. 25 Октября, д.5,                                                опора №34 Л-4  ул. Черняховского примыкание к ул. Приозерная, согласно приложенным схемам</t>
  </si>
  <si>
    <t>размещение телекоммуникационных ящиков (без подключения к сети)</t>
  </si>
  <si>
    <t>40спВ</t>
  </si>
  <si>
    <t>11-38</t>
  </si>
  <si>
    <t xml:space="preserve">опоры  для совместного подвеса уличного освещения: г. Валдай, ул. Екатерининская опоры №№9-22 ВЛИ-0,4кВ ф. "Екатерининская" от ТП-75, согласно приложенной схеме </t>
  </si>
  <si>
    <t>ноябрь 2022</t>
  </si>
  <si>
    <t xml:space="preserve"> наружное уличное освещение с установкой фонарей </t>
  </si>
  <si>
    <t>ООО "Сервис Плюс"</t>
  </si>
  <si>
    <t>открытое акционерное общество</t>
  </si>
  <si>
    <t>72сп-Ч</t>
  </si>
  <si>
    <t>Опоры в кол-ве 2 шт., г.Малая Вишера, ул.Революции напротив д.9; ул. Мира напротив д.64.</t>
  </si>
  <si>
    <t>ПАО "Мобильные ТелеСистемы"</t>
  </si>
  <si>
    <t>41спВ</t>
  </si>
  <si>
    <t>09-45</t>
  </si>
  <si>
    <t>Опоры 15 шт, п. Демянск, ул. Черняховского - ул. Строителей - ул. Школьная</t>
  </si>
  <si>
    <t>совместный подвес оптического кабеля ОКМС</t>
  </si>
  <si>
    <t>СервисПлюс</t>
  </si>
  <si>
    <t>574Э</t>
  </si>
  <si>
    <t>Опора г. Боровичи напротив д. №7 по пл. 1 Мая - 1опора</t>
  </si>
  <si>
    <t>размещение телекоммуникационного ящика</t>
  </si>
  <si>
    <t>575Э</t>
  </si>
  <si>
    <t>Опора г. Боровичи напротив д.№138 по ул. Мира - 1опора</t>
  </si>
  <si>
    <t>в цоп 21.11.20222</t>
  </si>
  <si>
    <t>85/1</t>
  </si>
  <si>
    <t>Переуступка ООО ЭкоТел</t>
  </si>
  <si>
    <t>84/1сп-Б</t>
  </si>
  <si>
    <t>83/1</t>
  </si>
  <si>
    <t>продление мероприятий</t>
  </si>
  <si>
    <t>82/1сп-Б</t>
  </si>
  <si>
    <t>АПП от 18.10.2022</t>
  </si>
  <si>
    <t>АПП от 20.09.2022</t>
  </si>
  <si>
    <t>22-609/СП/ВФ</t>
  </si>
  <si>
    <t>22-797/СП/БФ</t>
  </si>
  <si>
    <t>22-797/СП-БФ</t>
  </si>
  <si>
    <t>В ЦОП 11.11.2022, повторно 28.11.2022</t>
  </si>
  <si>
    <t>22-820/СП/БФ</t>
  </si>
  <si>
    <t>22-820/СП-БФ</t>
  </si>
  <si>
    <t>22-823/СП/ВФ</t>
  </si>
  <si>
    <t>22-821/СП/ВФ</t>
  </si>
  <si>
    <t>595Э</t>
  </si>
  <si>
    <t>Опора г. Пестово Комсомольская, 115, г. Пестово</t>
  </si>
  <si>
    <t>596Э</t>
  </si>
  <si>
    <t>Опора г. Пестово Юбилейная, 14, г. Пестово</t>
  </si>
  <si>
    <t>в цоп 29.11.2022</t>
  </si>
  <si>
    <t>в цоп 30.11.2022</t>
  </si>
  <si>
    <t>22-824/СП/ВФ</t>
  </si>
  <si>
    <t>п/о 01.12.2022</t>
  </si>
  <si>
    <t>22-825/СП-СФ</t>
  </si>
  <si>
    <t>22-825/СП/СФ</t>
  </si>
  <si>
    <t>22-826/СП-СФ</t>
  </si>
  <si>
    <t>22-826/СП/СФ</t>
  </si>
  <si>
    <t>выдано через Семенова (ВФ) 01.12.2022</t>
  </si>
  <si>
    <t>выдано через СФ (Большакова) 07.12.2022</t>
  </si>
  <si>
    <t xml:space="preserve">93спС </t>
  </si>
  <si>
    <t>опора в с. Поддорье, возле здания ул. Чистякова, д.2</t>
  </si>
  <si>
    <t>22-837/СП-СФ</t>
  </si>
  <si>
    <t>22-837/СП/СФ</t>
  </si>
  <si>
    <t>в цоп 01.12.2022</t>
  </si>
  <si>
    <t>в цоп 12.12.2022</t>
  </si>
  <si>
    <t>АПП от 28.09.2022</t>
  </si>
  <si>
    <t>АПП от 01.09.2022</t>
  </si>
  <si>
    <t>22-822/СП/ЧФ</t>
  </si>
  <si>
    <t>22-866/СП-БФ</t>
  </si>
  <si>
    <t>22-866/СП/БФ</t>
  </si>
  <si>
    <t>87.1</t>
  </si>
  <si>
    <t>136сп</t>
  </si>
  <si>
    <t xml:space="preserve">Опоры освещения электропередач в количестве 2-х опор (№4, №5) г. Великий Новгород по ул. Московской в районе дома №57, переход через проезжую часть от ПС </t>
  </si>
  <si>
    <t>8-911-639-92-19 Сильянов К.И.</t>
  </si>
  <si>
    <t>Протокол согласования разногласий</t>
  </si>
  <si>
    <t>Протокол разногласий</t>
  </si>
  <si>
    <t>74.1</t>
  </si>
  <si>
    <t>74.2</t>
  </si>
  <si>
    <t xml:space="preserve">94спС </t>
  </si>
  <si>
    <t xml:space="preserve">опоры ЛЭП в количестве 23х опор от БС 53 0508 Старорусский район д.Большая Козона Башня МТС до существующей оптической муфты Старая Русса ул.Красных Командиров </t>
  </si>
  <si>
    <t>Кузина Н.М.</t>
  </si>
  <si>
    <t>индивидуальный предприниматель</t>
  </si>
  <si>
    <t>Опоры в г. Пестово согласно перечню, 21шт.</t>
  </si>
  <si>
    <t>размещение коммерческих информационных указателей</t>
  </si>
  <si>
    <t>АПП от 13.12.2022</t>
  </si>
  <si>
    <t>30.02.23</t>
  </si>
  <si>
    <t>30.02.2023</t>
  </si>
  <si>
    <t xml:space="preserve">АПП от 22.04.2022
</t>
  </si>
  <si>
    <t>АПП от 16.12.2022</t>
  </si>
  <si>
    <t>АПП  от 28.09.22</t>
  </si>
  <si>
    <t>42спВ</t>
  </si>
  <si>
    <t>09-05</t>
  </si>
  <si>
    <t>опоры для совместного подвеса ВОЛС г. Валдай опоры №23, 22 ф. Совхозная" от ТП-29, опоры №40,48,49,50,51,52                        ф. "Тракторная" от ТП-29, опора №27, 34 ф. "Коттеджи" от               ТП-42, опоры №3/2, 3/3, 3/4, 3/5, 3/6, 3/7 ф. "Молодежная" от ТП-7,  опоры №30, 31 ф. "Песчаная" от    ТП-9, опоры №14, 15 ф. "Торговая площадь" от РП-10, опоры №10,11,12 ф. "Д.сад" от ТП-5</t>
  </si>
  <si>
    <t>95спС</t>
  </si>
  <si>
    <t>по 27 существующим опопрам ВЛ г.Старая Русса ул.Зеленая, ул.Гайдара, ул.Вихрова, ул.Горохова</t>
  </si>
  <si>
    <t>Опоры для подвеса ВОК в г. Боровичи, 85 шт.</t>
  </si>
  <si>
    <t>Опоры для подвеса ВОК в г. Боровичи, 57 шт.</t>
  </si>
  <si>
    <t xml:space="preserve"> Морякова Р.Р.</t>
  </si>
  <si>
    <t>137сп</t>
  </si>
  <si>
    <t>опоры в количестве 2-ух штук (опра №1 и 2) г. Великий  Новгород, ул. Юрьевское ш. ВЛ 0,4 от ТП -543</t>
  </si>
  <si>
    <t>23-33/СП/БФ</t>
  </si>
  <si>
    <t>23-33/СП-БФ</t>
  </si>
  <si>
    <t>23-34/СП/ВФ</t>
  </si>
  <si>
    <t>в цоп 26.01.2023</t>
  </si>
  <si>
    <t>Опоры для подвеса ВОК в г. Боровичи, ул. К.Либкнехта, ул. Кольцова, Свободы, 22 шт.</t>
  </si>
  <si>
    <t>АПП от 17.01.2023</t>
  </si>
  <si>
    <t>АПП от 10.01.2023</t>
  </si>
  <si>
    <t>96спС</t>
  </si>
  <si>
    <t>опоры ВЛ-0,4 кВ вдоль ул.Яковлева в г.Старая Русса. Всего 8 опор для совместного подвеса ВОЛС на участке ул.Яковлева д.18-ул.Яколева д.28а , на объекте Нов-Старая Русса -Яковлева-ОМ-1/1</t>
  </si>
  <si>
    <t>138сп</t>
  </si>
  <si>
    <t>Опоры г. Великий Новгород, ул. Бетонная 10 шт, ул. Вересова -2шт</t>
  </si>
  <si>
    <t>139сп</t>
  </si>
  <si>
    <t>10 опор г. Великий Новгород на ул. Орловской ( шт) и ул.  Каберова-Власьевская (9 шт)</t>
  </si>
  <si>
    <t>6-спб</t>
  </si>
  <si>
    <t>8-963-333-43-72</t>
  </si>
  <si>
    <t>1-23 от 01.02.2023</t>
  </si>
  <si>
    <t>23-112/СП</t>
  </si>
  <si>
    <t>23-111/СП/ОФ</t>
  </si>
  <si>
    <t>23-111/СП-ОК</t>
  </si>
  <si>
    <t>в цоп 28.02.2023</t>
  </si>
  <si>
    <t>23-132/сп/бф</t>
  </si>
  <si>
    <t>в цоп 01.03.2023</t>
  </si>
  <si>
    <t>в цоп 06.03.2023</t>
  </si>
  <si>
    <t>АПП от 01.02.2023</t>
  </si>
  <si>
    <t>АПП от 15.03.2023</t>
  </si>
  <si>
    <t>140сп</t>
  </si>
  <si>
    <t>13 опор, Великий Новгород, мкр. Кречевицы, ул. Капитана Бураго</t>
  </si>
  <si>
    <t xml:space="preserve">ПАО "Ростелеком" </t>
  </si>
  <si>
    <t>73сп-Ч</t>
  </si>
  <si>
    <t>опоры в количестве 2 шт., г. Малая Вишера, трасса 49К-13 в пределах н/п</t>
  </si>
  <si>
    <t>совместный подвес для предоставления услуг связи</t>
  </si>
  <si>
    <t>2-23 от 09.03.2023</t>
  </si>
  <si>
    <t>23-211/СП</t>
  </si>
  <si>
    <t>9</t>
  </si>
  <si>
    <t>23-213/СП-СФ</t>
  </si>
  <si>
    <t>23-213/СП/СФ</t>
  </si>
  <si>
    <t>23-212/СП</t>
  </si>
  <si>
    <t>3-23 от 13.03.2023</t>
  </si>
  <si>
    <t>141сп</t>
  </si>
  <si>
    <t>14-51</t>
  </si>
  <si>
    <t>26 опор, рп. Панковка, ул Промышленная</t>
  </si>
  <si>
    <t>23-214/СП/БФ</t>
  </si>
  <si>
    <t>23-214/СП-БФ</t>
  </si>
  <si>
    <t>ПАО</t>
  </si>
  <si>
    <t>4-спб</t>
  </si>
  <si>
    <t>Опоры для подвеса ВОК в г. Боровичи, ул. Советская - 3шт.</t>
  </si>
  <si>
    <t>5-спб</t>
  </si>
  <si>
    <t>Опоры для подвеса ВОК в г. Боровичи, на ЦРБ, пл.1Мая, 2А - 3шт.</t>
  </si>
  <si>
    <t>в цоп 28.03.2023</t>
  </si>
  <si>
    <t>в цоп 29.03.2023</t>
  </si>
  <si>
    <t>расторжение договора</t>
  </si>
  <si>
    <t>122.1</t>
  </si>
  <si>
    <t>138/1сп</t>
  </si>
  <si>
    <t>изменение колличества опор</t>
  </si>
  <si>
    <t>03-21 от 04.06.2021</t>
  </si>
  <si>
    <t>04.04.23-до сих пор не вернулся подписанный договор</t>
  </si>
  <si>
    <t>АПП от 10.02.2023</t>
  </si>
  <si>
    <t>АПП от 04.05.2022</t>
  </si>
  <si>
    <t>04.04.2023 договор не возвращался</t>
  </si>
  <si>
    <t>в цоп 31.03.2023</t>
  </si>
  <si>
    <t>в цоп 28.03.2023
повторно в цоп 05.04.2023</t>
  </si>
  <si>
    <t>138/2сп</t>
  </si>
  <si>
    <t>Аннкулирование заявки</t>
  </si>
  <si>
    <t>АПП от 24.03.23</t>
  </si>
  <si>
    <t>АПП от 01.03.23</t>
  </si>
  <si>
    <t>АПП от 01.03.2023</t>
  </si>
  <si>
    <t>23-247/СП/БФ</t>
  </si>
  <si>
    <t>23-247/СП-БФ</t>
  </si>
  <si>
    <t>97спС</t>
  </si>
  <si>
    <t>опоры в количестве 21-й опоры в г. БС 53 0036 г.Сольцы ул.Новгородская д.99а до БС 0500 г.Сольцы ул.Новгородская владение 68</t>
  </si>
  <si>
    <t>23-255/СП-СФ</t>
  </si>
  <si>
    <t>23-255/СП/СФ</t>
  </si>
  <si>
    <t>ДС №6</t>
  </si>
  <si>
    <t>Вымпелком</t>
  </si>
  <si>
    <t>142сп</t>
  </si>
  <si>
    <t>Опоры в кол-ве 20 шт п.Панковка , ПС Мостищиф.27 - ТП-5 - 10 шт, отпайка от ВЛ-10 кВ ПС Мостищи-ТП-5 ф.300-05 на ТП -243 - 10 шт</t>
  </si>
  <si>
    <t>в цоп 20.04.2023</t>
  </si>
  <si>
    <t>73сп-ч</t>
  </si>
  <si>
    <t>23-269/СП/ЧФ</t>
  </si>
  <si>
    <t>23-268/СП</t>
  </si>
  <si>
    <t>4-23 от 12.04.2023</t>
  </si>
  <si>
    <t>анулировано в связи с истекшим сроком подписания</t>
  </si>
  <si>
    <t>АПП от 10.04.2023</t>
  </si>
  <si>
    <t>поступил из ОД 02.05.2023</t>
  </si>
  <si>
    <t>Заявка аннулирована, в связи с несвоевременным подписание договора</t>
  </si>
  <si>
    <t>98спС</t>
  </si>
  <si>
    <t>по 52 существующим опорам в п.Парфино ул.К.Маркса, Кирова, Садовая, Ворошилова, Рабочая, пер Кирова</t>
  </si>
  <si>
    <t>111.1</t>
  </si>
  <si>
    <t>143сп</t>
  </si>
  <si>
    <t>Опоры в кол-ве 10-ти опор , участок от БС 53 0351 (Волховец), до БС 530016 (Державина д.19)</t>
  </si>
  <si>
    <t>31.06.2033</t>
  </si>
  <si>
    <t>в цоп 11.05.2023
в цоп 23.05.2023 наш экз</t>
  </si>
  <si>
    <t>Евроконтакт ВН</t>
  </si>
  <si>
    <t>8-спб</t>
  </si>
  <si>
    <t>г. Боровичи, ул. Пушкинская, Калинина, А.Невского, Ломоносовская, Сенная - 42 опоры</t>
  </si>
  <si>
    <t>7-спб</t>
  </si>
  <si>
    <t>г. Боровичи, ул. Майкова - 9 опор</t>
  </si>
  <si>
    <t>9-спб</t>
  </si>
  <si>
    <t>23-344/СП/БФ</t>
  </si>
  <si>
    <t>6-23 от 12.05.2023</t>
  </si>
  <si>
    <t>20</t>
  </si>
  <si>
    <t>23-346/СП/СФ</t>
  </si>
  <si>
    <t>корректировка ТУ</t>
  </si>
  <si>
    <t>ИП Шведкин А.Г.</t>
  </si>
  <si>
    <t>опоры в количестве 462 шт., г. Малая Вишера, трасса 49К-13 в пределах н/п</t>
  </si>
  <si>
    <t>23-374/СП/ЧФ</t>
  </si>
  <si>
    <t>77.1</t>
  </si>
  <si>
    <t>дс №1</t>
  </si>
  <si>
    <t>на подписи у Шведкина (08.06.2023)</t>
  </si>
  <si>
    <t>в цоп 27.04.2023</t>
  </si>
  <si>
    <t>в цоп 06.03.2023
повторно 02.05.2023</t>
  </si>
  <si>
    <t>в цоп 02.05.2023</t>
  </si>
  <si>
    <t>в цоп 02.06.2023</t>
  </si>
  <si>
    <t>в цоп 05.06.2023</t>
  </si>
  <si>
    <t>в цоп 02.06.2023
повторно 08.06.2023</t>
  </si>
  <si>
    <t>16.03.2022(01.02.22)</t>
  </si>
  <si>
    <t>АПП от 14.06.2023</t>
  </si>
  <si>
    <t>АПП от 28.02.2023</t>
  </si>
  <si>
    <t>Вагабов А.К.</t>
  </si>
  <si>
    <t>144сп</t>
  </si>
  <si>
    <t>опоры в к-ве 3ш..: ВЛ 0,4 кВ от ТП-89, Ф-1</t>
  </si>
  <si>
    <t>23-447/СП/БФ</t>
  </si>
  <si>
    <t>23-447/СП-БФ</t>
  </si>
  <si>
    <t>99спС</t>
  </si>
  <si>
    <t xml:space="preserve">44 опоры по ул.Возрождения и ул. Тахтарова г.Старая Русса </t>
  </si>
  <si>
    <t xml:space="preserve">размещение ВОЛС </t>
  </si>
  <si>
    <t>в цоп 11.07.2023</t>
  </si>
  <si>
    <t>в цоп 12.07.2023</t>
  </si>
  <si>
    <t>8-23 от 06.07.2023</t>
  </si>
  <si>
    <t>23-448/СП</t>
  </si>
  <si>
    <t>в цоп 18.07.2023</t>
  </si>
  <si>
    <t xml:space="preserve">Администрация Солецкого муниципального округа </t>
  </si>
  <si>
    <t>100спС</t>
  </si>
  <si>
    <t>г.Сольцы ул.Гагарина в 20 метрах от дома №1 опора ВЛ-0,4 кВл</t>
  </si>
  <si>
    <t>101спС</t>
  </si>
  <si>
    <t>г.Сольцы парк Ильинский в 20 метрах от пешеходного мостика по направлению к Ильинскому собору опора ВЛ-10 кВ</t>
  </si>
  <si>
    <t>102спС</t>
  </si>
  <si>
    <t xml:space="preserve">г.Сольцы Советский проспект в 7 метрах от дома № 15Б по направлению к ул.Луначарского опора ВЛ-0,4 кВ </t>
  </si>
  <si>
    <t xml:space="preserve"> 18.07.2023</t>
  </si>
  <si>
    <t>77.2</t>
  </si>
  <si>
    <t>21.07.2023 аннулировано в связи со сроками подписания договора</t>
  </si>
  <si>
    <t>выдано через ЧФ 25.07.2023</t>
  </si>
  <si>
    <t>9-00</t>
  </si>
  <si>
    <t>ВЛ-0,4кВ:  ф. ул. Островского начало от ТП-27 оп №2; ф. Островского конец, ул. Горная от ТП-27 оп №3,4,5,6,8,9,10;  г. Окуловка; ВЛ-10кВ Л-6 ТПС Окуловка оп №305, 311,  84</t>
  </si>
  <si>
    <t>10-09</t>
  </si>
  <si>
    <t>ВЛ-0,4кВ ф. ул. Володарского, Уральская от ТП-9 г. Окуловка оп № 3,4,12,13,14,15,16,17; ВЛ-10кВ Л-6 ТПС Окуловка оп №60,306</t>
  </si>
  <si>
    <t>25.07.2023г</t>
  </si>
  <si>
    <t>23-459/СП-СФ</t>
  </si>
  <si>
    <t>23-459/СП/СФ</t>
  </si>
  <si>
    <t>в цоп 27.07.2023</t>
  </si>
  <si>
    <t>в цоп 21.07.2023</t>
  </si>
  <si>
    <t>опоры в к-ве 10 ш., г. Великий Новгород, ул. Бетонная-9 шт. и ул. Вересова-1 шт.</t>
  </si>
  <si>
    <t>97/1</t>
  </si>
  <si>
    <t>97/1спС</t>
  </si>
  <si>
    <t>43спВ</t>
  </si>
  <si>
    <t>опоры в кол-ве 15 шт. г. Валдай, пересечение улиц Чехова и ул. Победы, до опоры у дома  ул. Победы, д.96.</t>
  </si>
  <si>
    <t>в цоп повторно 02.08.2023</t>
  </si>
  <si>
    <t>выдано через механика СФ 09.08.2023</t>
  </si>
  <si>
    <t>103спС</t>
  </si>
  <si>
    <t>опоры в количестве 16 шт:  г.Старая Русса ВЛ-0,4 кВ между ул.Саврога ,33 и ул.Минеральная 736  - 5 шт, вдоль ул.Минеральной между д.73 и д.115 - 11 шт</t>
  </si>
  <si>
    <t xml:space="preserve">совместная подвеска волоконно-оптического кабеля </t>
  </si>
  <si>
    <t>в цоп 14.08.2023</t>
  </si>
  <si>
    <t>23-499/сп/сф?</t>
  </si>
  <si>
    <t>23-512/СП-Ок</t>
  </si>
  <si>
    <t>23-512/СП-/оф</t>
  </si>
  <si>
    <t>23-526/СП/СФ</t>
  </si>
  <si>
    <t>23-526/СП-СФ</t>
  </si>
  <si>
    <t>9-23 от 31.07.2023</t>
  </si>
  <si>
    <t>23-514/СП</t>
  </si>
  <si>
    <t>10</t>
  </si>
  <si>
    <t>выдано 28.08.2023</t>
  </si>
  <si>
    <t>в цоп 28.08.2023</t>
  </si>
  <si>
    <t>выдано 29.08.2023 (прил.ТУ)</t>
  </si>
  <si>
    <t>МобильныеТелеСистемы</t>
  </si>
  <si>
    <t>17-21</t>
  </si>
  <si>
    <t>ВЛ-0,4кВ ф.Пятерочка, ф.Дет.Сад, ф.Билайн от ТП-4 оп.№____, ВЛ-0,4кВ от ул.Челпанова к ул.Соколова оп.№________, ВЛ-0,4кВ вдоль ул.Соколова оп.№____, ВЛ-0,4 кВ вдоль ул.Московскаям оп.№____, ВЛ-0,4 кВ ул.Гагарина оп.№____</t>
  </si>
  <si>
    <t>45.2</t>
  </si>
  <si>
    <t>52спВ</t>
  </si>
  <si>
    <t>23-543/СП/ВФ</t>
  </si>
  <si>
    <t>ДС №3 о реорганизации</t>
  </si>
  <si>
    <t>50.1</t>
  </si>
  <si>
    <t>выдано 06.09.2023</t>
  </si>
  <si>
    <t>146сп</t>
  </si>
  <si>
    <t>146/1сп</t>
  </si>
  <si>
    <t>147сп</t>
  </si>
  <si>
    <t>опоры в к-ве 9 ш., г. Великий Новгород, ул. Бетонная-8 шт. и ул. Вересова-1 шт.</t>
  </si>
  <si>
    <t>на выдачу 13.09.2023</t>
  </si>
  <si>
    <t>в цоп 05.09.2023</t>
  </si>
  <si>
    <t>в цоп 28.08.2023
в цоп 11.09.2023</t>
  </si>
  <si>
    <t>в цоп 12.09.2023</t>
  </si>
  <si>
    <t>23-570/СП-Ок</t>
  </si>
  <si>
    <t>23-570/СП/ОК</t>
  </si>
  <si>
    <t>опоры на трассе г.Великий Новгород,Сырковское шоссе, д. 15,- Сырковское шоссе, д. 19, в том числе 7 штук.</t>
  </si>
  <si>
    <t>148сп</t>
  </si>
  <si>
    <t>Север Телеком</t>
  </si>
  <si>
    <t>104спС</t>
  </si>
  <si>
    <t>Опоры  электроснобжения  ТП №8, линия № 5,опоры №№ 5,6,8-13. ТП № 4, линия №8, опоры №№2-6. И того 13 опор</t>
  </si>
  <si>
    <t xml:space="preserve">подвес оптико-волоконного кабеля </t>
  </si>
  <si>
    <t>10-спб</t>
  </si>
  <si>
    <t>Опоры для подвеса ВОК в п.Хвойная, ул. Кр. Зорь, ул. Комсомольская - 10шт.</t>
  </si>
  <si>
    <t>11-спб</t>
  </si>
  <si>
    <t>Опоры для подвеса ВОК в г. Боровичи, ул. З.Космодемьянской - 3шт.</t>
  </si>
  <si>
    <t>12-спб</t>
  </si>
  <si>
    <t>Опоры для подвеса ВОК в п. Любытино, ул. Базарная - 4шт.</t>
  </si>
  <si>
    <t>АПП от 21.07.2023</t>
  </si>
  <si>
    <t>АПП от 21.08.2023</t>
  </si>
  <si>
    <t>23-594/СП-СФ</t>
  </si>
  <si>
    <t>23-594/СП/СФ</t>
  </si>
  <si>
    <t>11-23 от 22.09.2023</t>
  </si>
  <si>
    <t>23-596/СП</t>
  </si>
  <si>
    <t>16</t>
  </si>
  <si>
    <t>10-23 от 12.09.2023</t>
  </si>
  <si>
    <t>23-595/СП</t>
  </si>
  <si>
    <t>Фокина Светлана 8 963 333 37 75, 68 44 93, Fokina.sn@severtm.ru</t>
  </si>
  <si>
    <t>149сп</t>
  </si>
  <si>
    <t>2 существующие опоры, г. Великий Новгород, пр. Корсунова, д.24</t>
  </si>
  <si>
    <t>совместный подвес кабеляуслуги связи</t>
  </si>
  <si>
    <t>23-599/СП/БФ</t>
  </si>
  <si>
    <t>в цоп 11.10.2023</t>
  </si>
  <si>
    <t>150сп</t>
  </si>
  <si>
    <t>опоры ВЛ 6 кВ ТП251-ТП 478 (17 шт), ВЛ 0,4 кВ Л-2 1 опора, ВЛ 6 кВ ТП679-ТП478 4 опоры, ВЛ 0,4 кВ ф. Береговая,19 опор от ТП 104</t>
  </si>
  <si>
    <t>105спС</t>
  </si>
  <si>
    <t>Опоры в количестве 61й шт г.Старая Русса ВЛ-0,4 кВ вдоль ул.Великая, Георгиевская, Комсомольский переулок, Минеральная</t>
  </si>
  <si>
    <t>74сп-Ч</t>
  </si>
  <si>
    <t>Опоры в количестве 21-й шт. ВЛИ-0,4 кВ от ТП-17 (ф. Иванова Л-3), опоры № 6 - №8, №15 - №23, №25 (13 шт.) ВЛИ-0,4кВ (ф. Гагарина Л-3), опоры №28 - №35 (8 шт.) Врезка в существующий кабель ПАО «Вымпелком», размещенный на опорах АО «Новгородоблэлектро», с установкой 2-х муфт на опорах №83 ВЛ-10 кВ Л-14 от ПС "Чудово» и №9 ВЛИ-0,4кВ Л-3 ф. Иванова от ТП-17</t>
  </si>
  <si>
    <t>направлено письмо: нет тех.возможности похождения трассы. №671 от 25.10.2023</t>
  </si>
  <si>
    <t>ПАО "Сбербанк России"</t>
  </si>
  <si>
    <t>75сп-Ч</t>
  </si>
  <si>
    <t>размещение сетей электросвязи</t>
  </si>
  <si>
    <t>44спВ</t>
  </si>
  <si>
    <t>опоры для совместного подвеса ВОК п. Демянск опоры №9,10,11,12,13,14,15,16,17,18,19,20,21,22,23,24,25,26 ф. Сосновского" от ТП-12</t>
  </si>
  <si>
    <t>23-659/СП/ВФ</t>
  </si>
  <si>
    <t>в цоп 08.11.2023</t>
  </si>
  <si>
    <t>13-спб</t>
  </si>
  <si>
    <t>Опоры для подвеса ВОК для клиента по ул. Заводская, 27 в п. Хвойная - 22 опоры 10кВ</t>
  </si>
  <si>
    <t>14-спб</t>
  </si>
  <si>
    <t>г. Боровичи, ул. Новоселицкая - 6 опор</t>
  </si>
  <si>
    <t>23-672/СП/БФ</t>
  </si>
  <si>
    <t>23-672/СП-БФ</t>
  </si>
  <si>
    <t>аннулирование заявки в связи с истечением срока предоставления ответа заявителя на уведомление АО "НОЭ"</t>
  </si>
  <si>
    <t xml:space="preserve">расторжение </t>
  </si>
  <si>
    <t>23-674/СП-БФ</t>
  </si>
  <si>
    <t>23-674/СП/БФ</t>
  </si>
  <si>
    <t>106спС</t>
  </si>
  <si>
    <t>опоры в количестве 12 штук на участке БС14860 НО-Лесная -58.299533, 30.894164- БС14846 НО-Шимск 58.218993, 30.710327 : ВЛ-10 кВ Л-10 Шимск опоры 69-66 4 шт, ВЛ-10 кВ Л-1 Шимск опоры 57-57 4 шт, ВЛ-0,4 кВ Л-3 Л-8 от ТП-13 ул.Железнодорожная п.Шимск опора №1 1 шт, ВЛ-0,4 кВ Л-2 от ТП-13 ул.Железнодорожная Шимск опора №1 всего 1 шт, ВЛ-0,4 кВ Л-1 от ТП-13 ул.Железнодорожная п.Шимск опора № 1 1 шт, Вл-0,4 кВ питание БС опора № 3 1 шт</t>
  </si>
  <si>
    <t>31.12.20233</t>
  </si>
  <si>
    <t>149/1сп</t>
  </si>
  <si>
    <t>заявленные опоры не числятся на балансе АО "Новгородоблэлектро"</t>
  </si>
  <si>
    <t>11-58</t>
  </si>
  <si>
    <t>ВЛ-0,4кВ оп. 28,27,26,25,21 ф. Соколова от ТП-4  п. Крестцы; ВЛ-10кВ Л-1 ПС Крестцы оп 103,104 (ул. Павловская)</t>
  </si>
  <si>
    <t>Хаджимурадов Р.Д.    89116166205</t>
  </si>
  <si>
    <t>выдано 20.11.2023</t>
  </si>
  <si>
    <t>в цоп 10.11.2023</t>
  </si>
  <si>
    <t>в цоп 15.11.2023</t>
  </si>
  <si>
    <t>76сп-Ч</t>
  </si>
  <si>
    <t>Опоры в количестве 21-й шт. ВЛИ-0,4 кВ от ТП-66 Л-2, опоры № 12 - 19, 26, 27 (10 шт.) ВЛИ-0,4 кВ от ТП-2 (ф. Гагарина Л-3), опоры № 42 - 36, 31 - 28 (11 шт.) Врезка в существующий кабель ПАО «Вымпелком», размещенный на опорах АО «Новгородоблэлектро», с установкой 2-х муфт на опорах № 83 ВЛ-10 кВ Л-14 от ПС "Чудово» и № 9 ВЛИ-0,4кВ Л-3 ф. Иванова от ТП-17</t>
  </si>
  <si>
    <t>23-705/СП-Ок</t>
  </si>
  <si>
    <t>23-705/СП/ОФ</t>
  </si>
  <si>
    <t>в цоп 30.11.2023</t>
  </si>
  <si>
    <t>15-спб</t>
  </si>
  <si>
    <t>Опоры для подвеса ВОК в г. Боровичи, Л.Павлова - 4шт.</t>
  </si>
  <si>
    <t>АПП от 01.12.2023</t>
  </si>
  <si>
    <t>АПП от 20.06.2023</t>
  </si>
  <si>
    <t>АПП от 25.07.2023</t>
  </si>
  <si>
    <t>АПП от 01.01.2023</t>
  </si>
  <si>
    <t>04.12.2023 аннулировано  в связи со сроками подписания договора</t>
  </si>
  <si>
    <t>23-345/СП</t>
  </si>
  <si>
    <t>АПП от 26.06.2023</t>
  </si>
  <si>
    <t>АПП от 19.09.2023</t>
  </si>
  <si>
    <t xml:space="preserve">АПП от 16.03.2023 </t>
  </si>
  <si>
    <t>67/1</t>
  </si>
  <si>
    <t>67/1сп</t>
  </si>
  <si>
    <t>12ч.27 мин</t>
  </si>
  <si>
    <t>8-911-600-4800</t>
  </si>
  <si>
    <t>23-708/СП/ЧФ</t>
  </si>
  <si>
    <t>Акт сверки опор в ДО</t>
  </si>
  <si>
    <t>12-23 от 17.11.2023</t>
  </si>
  <si>
    <t>23-731/СП</t>
  </si>
  <si>
    <t>в цоп 13.12.2023</t>
  </si>
  <si>
    <t>в цоп 12.12.2023</t>
  </si>
  <si>
    <t>23-730/СП-СФ</t>
  </si>
  <si>
    <t>23-730/СП/СФ</t>
  </si>
  <si>
    <t>23-739/СП-БФ</t>
  </si>
  <si>
    <t>23-739/СП/БФ</t>
  </si>
  <si>
    <t>23-760/СП/ЧФ</t>
  </si>
  <si>
    <t>76сп-ч</t>
  </si>
  <si>
    <t>в цоп 26.12.2023</t>
  </si>
  <si>
    <t>в цоп 29.12.2023</t>
  </si>
  <si>
    <t>на выдачу 09.01.2024</t>
  </si>
  <si>
    <t>на выдачу 12.12.2023, п/о 13.12.2023,подписан</t>
  </si>
  <si>
    <t>Общество с органиченной ответственностью</t>
  </si>
  <si>
    <t>77сп-Ч</t>
  </si>
  <si>
    <t>Опора в количестве 1 шт. ВЛИ-0,4 кВ от ТП-67 Л-1 опора № 20 г. Чудово, ул. Гагарина</t>
  </si>
  <si>
    <t>78сп-Ч</t>
  </si>
  <si>
    <t>Опора в количестве 1 шт. ВЛИ-0,4 кВ от ТП-67 Л-2 опора № 5 г. Малая Вишера напротив дома № 53 и №53А по ул. Ленина</t>
  </si>
  <si>
    <t>79сп-Ч</t>
  </si>
  <si>
    <t>опора в количестве 1 шт. ВЛИ-0,4 кВ от ТП-9 ф. "Новгородская" опора № 13/1 г. Малая Вишера, ул. Новгородская, напротив д. 97а</t>
  </si>
  <si>
    <t>АПП от 05.12.2023</t>
  </si>
  <si>
    <t>АПП от 22.11.2023</t>
  </si>
  <si>
    <t>107спС</t>
  </si>
  <si>
    <t>16:23</t>
  </si>
  <si>
    <t>опоры в количестве 14 шт на участке БС14860 НО-Лесная 58.299533, 30.894164- БС14846 НО-Шимск 58.218993, 30.710327: Вл-10 кВ Л-2 "Щимск опоры 54-57, ВЛ-10-кВ Л-10  "Шимск" опоры 69-66, ВЛ-10 кВ, отпайка от Л-10 для питания БС опора 66/1, ВЛ-0,4 кВ Л-3 Л-8 от ТП-18 опора 1, ВЛ-0,4 кВ Л-7 от ТП 18 опора 1, ВЛ-0,4 кВ Л-б/н от ТП-18 опора 1, ВЛ-0,4 кВ питание БС опоры 1,2</t>
  </si>
  <si>
    <t>134.1</t>
  </si>
  <si>
    <t>АПП от 12.12.23</t>
  </si>
  <si>
    <t>АПП от 29.12.23</t>
  </si>
  <si>
    <t>в цоп 26.01.2024</t>
  </si>
  <si>
    <t>24-66/СП/ЧФ</t>
  </si>
  <si>
    <t>Центр по работе с насклением</t>
  </si>
  <si>
    <t>16-спб</t>
  </si>
  <si>
    <t>г. Боровичи, ул. Комсомольская, д.26-2 опоры</t>
  </si>
  <si>
    <t>система охранного виделнаблюдения</t>
  </si>
  <si>
    <t>17-спб</t>
  </si>
  <si>
    <t>г. Боровичи, ул. С.Перовской - 9опор 0,4кВ</t>
  </si>
  <si>
    <t>18-спб</t>
  </si>
  <si>
    <t>г. Боровичи, ул. Дзержинского - Коммунарная, 24 оп. 0,4кВ</t>
  </si>
  <si>
    <t>19-спб</t>
  </si>
  <si>
    <t>г. Боровичи, ул. Сенная, 7 опор 0,4кВ</t>
  </si>
  <si>
    <t>20-спб</t>
  </si>
  <si>
    <t>г. Боровичи, ул. Металлистов, 15 опор 0,4кВ</t>
  </si>
  <si>
    <t>Ласточкин В.Н.</t>
  </si>
  <si>
    <t>21-спб</t>
  </si>
  <si>
    <t>г. Пестово, ул. Комсомольская,120  - 2опоры 0,4кВ.</t>
  </si>
  <si>
    <t>45спВ</t>
  </si>
  <si>
    <t>опоры для совместного подвеса ВОЛС г. Валдай опоры                 № 1,2,3,3/1, 3/2, 3/3, 3/4, 3/5 ф. "Молодежная" от ТП-7, опоры             № 30п1, 30, 30/1, 30/2 ф. "Песчаная" от ТП-9</t>
  </si>
  <si>
    <t>46спВ</t>
  </si>
  <si>
    <t>опоры для совместного подвеса ВОЛС г. Валдай опоры № 20, 17, 10, 8, 6, 5, 3, 2 ф. "Победы" от ТП-8, опоры № 2, 2, 3, 4, 5, 6          ф. "Магазин" от ТП-8</t>
  </si>
  <si>
    <t>соглашение на расторжение</t>
  </si>
  <si>
    <t>ДС №3 о смене реквизитов</t>
  </si>
  <si>
    <t>АПП от 12.01.23</t>
  </si>
  <si>
    <t>24-118/СП-БФ</t>
  </si>
  <si>
    <t>24-118/СП/БФ</t>
  </si>
  <si>
    <t>24-117/СП-БФ</t>
  </si>
  <si>
    <t>24-117/СП/БФ</t>
  </si>
  <si>
    <t>24-116/СП-БФ</t>
  </si>
  <si>
    <t>24-116/СП/БФ</t>
  </si>
  <si>
    <t>24-115/СФ-СП</t>
  </si>
  <si>
    <t>24-115/СФ/СП</t>
  </si>
  <si>
    <t>24-114/СП/ВФ</t>
  </si>
  <si>
    <t>на выдачу 28.02.2024; выдано через Володю БФ 29.02.2024</t>
  </si>
  <si>
    <t>113.1</t>
  </si>
  <si>
    <t>ООО "Евроконтакт ВН"</t>
  </si>
  <si>
    <t>80сп-ч</t>
  </si>
  <si>
    <t>опоры в количестве 9 шт.: ВЛ-0,4 кВ от ТП-77 Линия-2 оп. № 5, 6, 7, 8, ВЛ-0,4 кВ от ТП-35 ф. "ул. Парайненская" оп. № 6, 7, 8, 9, 10</t>
  </si>
  <si>
    <t>не определено</t>
  </si>
  <si>
    <t>прокладка ВОЛС</t>
  </si>
  <si>
    <t>на выдачу 06.03.2024; выдано через Володю 12.03.2024</t>
  </si>
  <si>
    <t>108спС</t>
  </si>
  <si>
    <t>Опоры для совместного подвеса волоконно-оптического кабеля в г.
Старая Русса, Новгородской области, опоры № 2, 3 (согласно
приложенной схеме).
«ВОЛС на участке ОМ-РУС-015а - ФГУП ГЦСС Старая Русса Латышских
Гвардейцев_21»</t>
  </si>
  <si>
    <t>151сп</t>
  </si>
  <si>
    <t>По 12 существующим опорам ВЛ-0,4 кВдля совместного подвеса волоконно-оптического кабеля, г.Великий Новгород, удоль ул.Черепичная.</t>
  </si>
  <si>
    <t>8-8-162-73-13-94 Васильев Дмитрий Игоревич</t>
  </si>
  <si>
    <t>опоры в количестве 14 шт. ВЛИ-0,4 кВ от ТП-56 ф. "Грузинское ш., ул. Волховстроя" (л-1), ф. "Грузинское ш. к вет. станции" (л-4)</t>
  </si>
  <si>
    <t>совместная подвеска волоконно-оптического кабеля</t>
  </si>
  <si>
    <t>81сп-ч</t>
  </si>
  <si>
    <t>анулировано по письму заявителя</t>
  </si>
  <si>
    <t>82сп-ч</t>
  </si>
  <si>
    <t>опора в количестве 1 шт. по адресу: г. Малая Вишера, ул. Германа Титова, напротив д. № 29</t>
  </si>
  <si>
    <t>24-195/СП/ЧФ</t>
  </si>
  <si>
    <t>в цоп 02.02.2024</t>
  </si>
  <si>
    <t xml:space="preserve"> МТС</t>
  </si>
  <si>
    <t>109спС</t>
  </si>
  <si>
    <t>опора ВЛ 0,4 кВ ф. г.Старая Русса ул.Александровская  - 19 шт</t>
  </si>
  <si>
    <t>в цоп 20.02.2024</t>
  </si>
  <si>
    <t>в цоп 27.02.2024</t>
  </si>
  <si>
    <t>в цоп 06.03.2024</t>
  </si>
  <si>
    <t>в цоп 01.04.2024</t>
  </si>
  <si>
    <t>22-спб</t>
  </si>
  <si>
    <t>25.03.2024г.</t>
  </si>
  <si>
    <t>Опоры для подвеса ВОК набережная р. Меглинка в г. Пестово - 8шт.</t>
  </si>
  <si>
    <t>64.3</t>
  </si>
  <si>
    <t>64.4</t>
  </si>
  <si>
    <t>64/1сп</t>
  </si>
  <si>
    <t>16часов 48 мин.</t>
  </si>
  <si>
    <t>24-220/СП/ЧФ</t>
  </si>
  <si>
    <t>выдан 25.03.2024, поступило из приемной 04.04.2024</t>
  </si>
  <si>
    <t>24-229/СП</t>
  </si>
  <si>
    <t>1-24 от 03.04.2024г</t>
  </si>
  <si>
    <t>АПП от 19.03.24</t>
  </si>
  <si>
    <t>АПП от 28.02.2024</t>
  </si>
  <si>
    <t>ООО "ЭкоТел"</t>
  </si>
  <si>
    <t>83сп-ч</t>
  </si>
  <si>
    <t>опоры ВЛ-0,4 кВ в количестве 546 шт., опоры ВЛ-10 кВ в количестве 2 шт. по адресу: Новгородская обл., г. Чудово</t>
  </si>
  <si>
    <t>совместный подвес оптического кабеля</t>
  </si>
  <si>
    <t>54.1.</t>
  </si>
  <si>
    <t>24-234/СП/ЧФ</t>
  </si>
  <si>
    <t>АПП от 14.02.2024</t>
  </si>
  <si>
    <t>24-241/СП-БФ</t>
  </si>
  <si>
    <t>24-241/СП/БФ</t>
  </si>
  <si>
    <t>110спС</t>
  </si>
  <si>
    <t>опоры в кол-ве 29 шт г.Ст Русса вдоль ул.Санкт-Петербургской, 2-й Пролетарской, ул.Вихрова, пер Пищевиков</t>
  </si>
  <si>
    <t xml:space="preserve">совместный подвес  волоконно-оптического кабеля </t>
  </si>
  <si>
    <t>111спС</t>
  </si>
  <si>
    <t xml:space="preserve">опоры в количестве 35 шт г.Ст Русса вдоль ул.Санкт-Петербургской , ул.Строителей, ул.Правды </t>
  </si>
  <si>
    <t>112спС</t>
  </si>
  <si>
    <t xml:space="preserve">опоры в количестве 42 штки г.Старая Русса вдоль ул.Минеральной  и ул.1 Мая </t>
  </si>
  <si>
    <t>ДС №7</t>
  </si>
  <si>
    <t>113спС</t>
  </si>
  <si>
    <t>опоры линий электропередач ВЛ-0,4/10 кВ в количестве 3-х опор, на участке: от г.Сольцы ул.Новгородская ТП-52 до опоры № 3 ВЛИ-0,4 кВ Л-3</t>
  </si>
  <si>
    <t>01.05.20234</t>
  </si>
  <si>
    <t>предоставление услуг связи (совместный подвес ВОЛС)</t>
  </si>
  <si>
    <t>АПП  от 01.03.2024</t>
  </si>
  <si>
    <t>АПП от 05.02.2024</t>
  </si>
  <si>
    <t>аннулирование заявки 26.04.2024 г. в связи с отсутствием обязательных сведений</t>
  </si>
  <si>
    <t>83.1.</t>
  </si>
  <si>
    <t>152сп</t>
  </si>
  <si>
    <t>опоры в к-ве 5 ш., г.Великий Новгород, Магистральная ул., столб ж/б 30 метров до пр-д Энергетиков, д.10</t>
  </si>
  <si>
    <t>24-299/СФ/СП</t>
  </si>
  <si>
    <t>24-299/СФ-СП</t>
  </si>
  <si>
    <t>24-297/СФ-СП</t>
  </si>
  <si>
    <t>24-298/СФ-СП</t>
  </si>
  <si>
    <t>24-296/СФ-СП</t>
  </si>
  <si>
    <t>24-296/СФ/СП</t>
  </si>
  <si>
    <t>24-297/СФ/СП</t>
  </si>
  <si>
    <t>24-298/СФ/СП</t>
  </si>
  <si>
    <t>выдано 15.05.2024</t>
  </si>
  <si>
    <t>Комтел</t>
  </si>
  <si>
    <t>114спС</t>
  </si>
  <si>
    <t>п.Парфино ВЛ-0,4 кВ от ТП-2 ф. Мира -лева опоры 9,10; п.Парфино ВЛ-0,4 кВ от ТП-3 ф.Карла Маркса опоры 2,3,4,</t>
  </si>
  <si>
    <t>84сп-ч</t>
  </si>
  <si>
    <t>ВЛ-0,4 кВ опоры № 4 - 7 вдоль ул. Октябрьская, д. 1а (4 опоры)</t>
  </si>
  <si>
    <t>совместная подвеска ВОК</t>
  </si>
  <si>
    <t>85сп-ч</t>
  </si>
  <si>
    <t>ВЛ-0,4 кВ от ТП-35 ф. ул. Парайненская опоры № 2 - 4 (3 опоры)</t>
  </si>
  <si>
    <t>86сп-ч</t>
  </si>
  <si>
    <t>ВЛ-10кВ Л-16 ПС Чудово опоры №124-127 (4 опоры); ВЛ-0,4кВ Л-5 от ТП-91 ф. ул. Сиреневая опоры №3-11 (9 опор); ВЛ-10кВ Л-2 ПС Чудово опоры №2-16 (15 опор); ВЛ-0,4кВ Л-5 от ТП-27 ф. ул. Замкова опоры №3-9 (7 опор); ВЛ-0,4кВ Л-3 от ТП-28 ф. ул. Замкова опоры №4-10 (7 опор); ВЛ-10кВ Л-5 ПС Чудово опоры №113-110 , №34 – 50 (20 опор); ВЛ-0,4кВ Л-1 от ТП-5 ф. ул. Ленина опоры №1-6, №9-10 (7 опор) (Всего 69 опор)</t>
  </si>
  <si>
    <t>87сп-ч</t>
  </si>
  <si>
    <t>ВЛИ-0,4кВ Л-4 от ТП-7 ф. ж/д дома опоры №1-15 (15 опор); ВЛ-10кВ Л-5 ПС Чудово две опоры возле ТП№7; ВЛ-0,4кВ Л-1 от ТП-7 ф. ул. Ленина опоры №1-15 (15 опор) (всего 32 опоры)</t>
  </si>
  <si>
    <t>24-356/СП</t>
  </si>
  <si>
    <t>2-24 от 10.06.2024</t>
  </si>
  <si>
    <t>11.2</t>
  </si>
  <si>
    <t>ООО Евроконтакт ВН</t>
  </si>
  <si>
    <t>116спС</t>
  </si>
  <si>
    <t>Опоры в количестве 14 шт. для совместного подвеса волоконно-оптического кабеля в г.
Старая Русса на объекте «Интернет PON для физ. по адресу Новгородская область, г. Старая
Русса, наб. Глебова и ул. Якутских Стрелков», а именно:
Опоры ВЛ-0,4кВ 5 шт. (Речной переулок)
Опоры ВЛ-0,4кВ 3 шт. (наб. Глебова)
Опоры ВЛ-0,4кВ 6 шт. (ул. Якутских стрелков)</t>
  </si>
  <si>
    <t>Совместная подвеска волоконно-оптического кабеля</t>
  </si>
  <si>
    <t>115спС</t>
  </si>
  <si>
    <t xml:space="preserve">опоры ВЛ-0,4 кВ по ул. Мира, ул. Новгородская, ул. Дружбы, всего 51 опора.
</t>
  </si>
  <si>
    <t>МКУ "Служба заказчика"</t>
  </si>
  <si>
    <t>88сп-ч</t>
  </si>
  <si>
    <t>опоры ВЛИ-0,4 кВ - 50 шт., в т. ч. Рябиновая аллея - 12 шт; Березовая аллея - 13 шт.; Кленовая аллея - 9 шт.; Липовая аллея - 9 шт.; ул. Зеленая - 7 шт.</t>
  </si>
  <si>
    <t>23-спб</t>
  </si>
  <si>
    <t>г. Боровичи, ул. Загородная, 24, 28 - 4 опоры</t>
  </si>
  <si>
    <t>Аннулирована по письму заявителя</t>
  </si>
  <si>
    <t>24-спб</t>
  </si>
  <si>
    <t>17.06.2024г.</t>
  </si>
  <si>
    <t>Опоры для подвеса ВОК для школы-интерната №9, д. Мякишево, ул. Школьная, 4 - 56шт., 10кВ.</t>
  </si>
  <si>
    <t>на выдачу 26.06.2024</t>
  </si>
  <si>
    <t>Тепловая компания "Новгородская"</t>
  </si>
  <si>
    <t>117спС</t>
  </si>
  <si>
    <t xml:space="preserve">опоры ВЛ-0,4 кВ в количестве 11 штук в г.Старая Русса ул.Яковлева </t>
  </si>
  <si>
    <t>совместный подвес ВЛ-0,4 кВ</t>
  </si>
  <si>
    <t>118спС</t>
  </si>
  <si>
    <t>Опоры в количестве 4 шт. для совместного подвеса волоконно-оптического кабеля в г.
Старая Русса на объекте «Вынос сетей на основании выданных ТУ №01/17/11376/24
Многоквартирный жилой дом по адресу г. Старая Русса ул. Чапаева,земельный участок
с КН 53:24:0020110:36», а именно:
Опоры ВЛ-0,4кВ 4 шт. (ул. Чапаева)</t>
  </si>
  <si>
    <t>Совместная подвеска волоконно-оптического кабеля, на период строительства
многоквартирного дома</t>
  </si>
  <si>
    <t>24-399/СП/ЧФ</t>
  </si>
  <si>
    <t>88-сп-ч</t>
  </si>
  <si>
    <t>86-сп-ч</t>
  </si>
  <si>
    <t>24-390/СП/ЧФ</t>
  </si>
  <si>
    <t>87-сп-ч</t>
  </si>
  <si>
    <t>24-393/СП/ЧФ</t>
  </si>
  <si>
    <t>84-сп-ч</t>
  </si>
  <si>
    <t>24-392/СП/ЧФ</t>
  </si>
  <si>
    <t>85-сп-ч</t>
  </si>
  <si>
    <t>24-391/СП/ЧФ</t>
  </si>
  <si>
    <t>24-394/СП/БФ</t>
  </si>
  <si>
    <t>24-394/СП-БФ</t>
  </si>
  <si>
    <t>25-спб</t>
  </si>
  <si>
    <t>г. Боровичи, ул. Загородная, 24, 28 - 2 опоры</t>
  </si>
  <si>
    <t>24-432/СФ-СП</t>
  </si>
  <si>
    <t>24-432/СФ/СП</t>
  </si>
  <si>
    <t>24-427/СП-БФ</t>
  </si>
  <si>
    <t>24-427/СП/БФ</t>
  </si>
  <si>
    <t>26-спб</t>
  </si>
  <si>
    <t>г. Окуловка, ул. Парфёнова - 8 опор</t>
  </si>
  <si>
    <t>27-спб</t>
  </si>
  <si>
    <t>г. Пестово, ВОЛС до ул. Титова, 3 - 65 опор</t>
  </si>
  <si>
    <t>28-спб</t>
  </si>
  <si>
    <t>г. Пестово, ВОЛС до ул.  Гайдара, 1 - 81 опора</t>
  </si>
  <si>
    <t>29-спб</t>
  </si>
  <si>
    <t>г. Пестово, ВОЛС до ул. Кутузова, 82А - 50 опор</t>
  </si>
  <si>
    <t>30-спб</t>
  </si>
  <si>
    <t>г. Пестово, ВОЛС до ул. Гоголяа, 1А - 14 опор</t>
  </si>
  <si>
    <t>31-спб</t>
  </si>
  <si>
    <t>г. Пестово, ВОЛС до ул. Первомайская, 9А - 43 опоры</t>
  </si>
  <si>
    <t>на выдачу 22.07.2024; п/о 24.07.2024</t>
  </si>
  <si>
    <t>23-499/СП/СФ</t>
  </si>
  <si>
    <t>Соколов С.С</t>
  </si>
  <si>
    <t xml:space="preserve">ИП </t>
  </si>
  <si>
    <t>153сп</t>
  </si>
  <si>
    <t>опора №24, г. Великий Новгород, ул. 8 Марта у д.2</t>
  </si>
  <si>
    <t>001.08.2024</t>
  </si>
  <si>
    <t>размещение СИП</t>
  </si>
  <si>
    <t>АПП от 24.04.2024</t>
  </si>
  <si>
    <t>АПП от 23.04.2024</t>
  </si>
  <si>
    <t>32-спб</t>
  </si>
  <si>
    <t>г. Боровичи, ул. Декабристов-Тинская-1Мая - 17 опор</t>
  </si>
  <si>
    <t>33-спб</t>
  </si>
  <si>
    <t>г. Боровичи ул. Майкова-Л.Толстого - 3 опоры</t>
  </si>
  <si>
    <t>34-спб</t>
  </si>
  <si>
    <t>г. Боровичи ул. С.Перовской - А.Невского - 13 опор.</t>
  </si>
  <si>
    <t>24-463/СП-БФ</t>
  </si>
  <si>
    <t>24-463/СП/БФ</t>
  </si>
  <si>
    <t>24-462/СП-БФ</t>
  </si>
  <si>
    <t>24-462/СП/БФ</t>
  </si>
  <si>
    <t>24-461/СП-БФ</t>
  </si>
  <si>
    <t>24-461/СП/БФ</t>
  </si>
  <si>
    <t>24-460/СП-БФ</t>
  </si>
  <si>
    <t>24-460/СП/БФ</t>
  </si>
  <si>
    <t>24-459/СП-БФ</t>
  </si>
  <si>
    <t>24-459/СП/БФ</t>
  </si>
  <si>
    <t>3-24 от 29.07.2024</t>
  </si>
  <si>
    <t>24-465/СП</t>
  </si>
  <si>
    <t>27.06.24-направлено курьером, 01.07.24-опущено курьером в почтовый ящик</t>
  </si>
  <si>
    <t>154сп</t>
  </si>
  <si>
    <t>ВОЛС,емкость 8 ОВ</t>
  </si>
  <si>
    <t>АПП от 23.07.2024</t>
  </si>
  <si>
    <t>24-474/СП-БФ</t>
  </si>
  <si>
    <t>24-474/СП/БФ</t>
  </si>
  <si>
    <t>24-453/СФ/СП</t>
  </si>
  <si>
    <t>24-454/СФ/СП</t>
  </si>
  <si>
    <t>24-455/СФ/СП</t>
  </si>
  <si>
    <t>24-455/СФ-СП</t>
  </si>
  <si>
    <t>24-454/СФ-СП</t>
  </si>
  <si>
    <t>24-453/СФ-СП</t>
  </si>
  <si>
    <t>24-456/СП-Ок</t>
  </si>
  <si>
    <t>24-456/СП/ОФ</t>
  </si>
  <si>
    <t>ООО "СЗ "СК Возрождение"</t>
  </si>
  <si>
    <t>Общество с ограниченной возможностью Специализированный застройщик "Строительная компания "Возрождение"</t>
  </si>
  <si>
    <t>47спВ</t>
  </si>
  <si>
    <t>опоры для совместного подвеса линий электропередач для временного электроснабжения строительной площадки                     г. Валдай опоры № 17, 19, 21 по ул. Победы от ул. Ленина до пр. Васильева ф. "Победы" от ТП-33</t>
  </si>
  <si>
    <t xml:space="preserve">размещение для временного электроснабжения строительной площадки   </t>
  </si>
  <si>
    <t>155сп</t>
  </si>
  <si>
    <t>8-999-300-75-59 Борзин Я.А.</t>
  </si>
  <si>
    <t>опоры АО"Новгородоблэлектро" ВЛ-6кВ ТП-478, опоры №4-№12 (9 опор),Нов-Деревяницы-Береговая - Нов-Деревяницы</t>
  </si>
  <si>
    <t>4-24 от 02.09.2024</t>
  </si>
  <si>
    <t>24-519/СП</t>
  </si>
  <si>
    <t>опоры,в кол-ве 8шт., Великий Новгород, мкр. Кречевицы,МУП Теплоэнерго до мкр.Кречевицы, д.1/20</t>
  </si>
  <si>
    <t>24-520/СП-ВФ</t>
  </si>
  <si>
    <t xml:space="preserve">ДС №2 </t>
  </si>
  <si>
    <t>АПП от 06.05.2024</t>
  </si>
  <si>
    <t>156сп</t>
  </si>
  <si>
    <t>опоры в к-ве 12 шт.п.Панковка ул.Строительная17-ул.Индустриальная,26,ВЛ-10кВ ПС Мостищи ф.5-ТП5</t>
  </si>
  <si>
    <t>8-162-78-25-10;                   8-162-73-19-15</t>
  </si>
  <si>
    <t>ИП Тихомиров</t>
  </si>
  <si>
    <t>соглашение  о расторжении</t>
  </si>
  <si>
    <t>Администрация Маловишерского муниципального района</t>
  </si>
  <si>
    <t>муниципальное учреждение</t>
  </si>
  <si>
    <t>89сп-ч</t>
  </si>
  <si>
    <t>опоры ВЛ-0,4 кВ в г. Малая Вишера, ул. Урицкого в кол-ве 17 шт., в г. Малая Вишера, ул. Герцена в кол-ве 3 шт.</t>
  </si>
  <si>
    <t>с 01.10.2024</t>
  </si>
  <si>
    <t>подвес кабеля для использования камеры видеонаблюдения</t>
  </si>
  <si>
    <t>Филиал ООО "ТТК-Связь" "Макрорегион Север"</t>
  </si>
  <si>
    <t>90сп-ч</t>
  </si>
  <si>
    <t>Вл-0,4 кВ от ТП-7 ф. "ул. Ленина" оп. № 20, 38-41; ВЛ-0,4 кВ от ТП-86 ф. "ул. Свободы" (л-1) оп. № 3-12; ВЛ-0,4 кВ от ТП-28 ф. "ул. Ленина" (л-1) оп. № 3-8</t>
  </si>
  <si>
    <t>с 01.01.2024</t>
  </si>
  <si>
    <t>АПП от 30.07.2024</t>
  </si>
  <si>
    <t>АПП от 28.06.2024</t>
  </si>
  <si>
    <t>ПАО "Вымпелком"</t>
  </si>
  <si>
    <t>48спВ</t>
  </si>
  <si>
    <t>опоры для совместного подвеса ВОЛС г. Валдай опоры                 № 14/9, 14/8, 22, 21 ,20, 19, 18, 17, 16, 15, 14, 13 ф. "Переезд" от ТП-38</t>
  </si>
  <si>
    <t>89-сп-ч</t>
  </si>
  <si>
    <t>24-571/СП/ЧФ</t>
  </si>
  <si>
    <t>24-561/СП/БФ</t>
  </si>
  <si>
    <t>24-572/СП/ЧФ</t>
  </si>
  <si>
    <t>119спС</t>
  </si>
  <si>
    <t xml:space="preserve">опоры воздушной линии №№3,4,5,6,7,8,9,10,11,12 ВЛИ-0,4 кВ по ул.Ленина в п.Шимск , количество используемых опор - 10 шт </t>
  </si>
  <si>
    <t>91сп-ч</t>
  </si>
  <si>
    <t>Опоры ВЛ-0,4 кВ в количестве 13 шт.: ВЛ-0,4 кВ от ТП-9 ф. "Дома ЖБШ" оп. 1-9; ВЛ-0,4 кВ от ТП-11 ф. "ул. Радищева" оп. 2-5</t>
  </si>
  <si>
    <t>31.11.2024</t>
  </si>
  <si>
    <t>31.11.2034</t>
  </si>
  <si>
    <t xml:space="preserve">аннулирование заявки в связи с отсутствием тех. возможности </t>
  </si>
  <si>
    <t>92сп-ч</t>
  </si>
  <si>
    <t>Опоры ВЛИ-0,4 кВ в количестве 4 шт. от ТП-11 ф. "ул. Радищева" оп. 2, 3, 4, 5</t>
  </si>
  <si>
    <t>93сп-ч</t>
  </si>
  <si>
    <t>Опоры ВЛИ-0,4 кВ от ТП-35 ф. "ул. Парайненская" № 2, 3, 4 и ВЛИ-0,4 кВ от ТП-9 ф. "КНС (новая)" № 7, 8, 9, 10 в количестве 7 шт.</t>
  </si>
  <si>
    <t>24-637/СП/СФ</t>
  </si>
  <si>
    <t>24-638/СП/ЧФ</t>
  </si>
  <si>
    <t>120спС</t>
  </si>
  <si>
    <t xml:space="preserve">опоры освещения/линий электропередач в количестве 7 опор от Базовой станции 53-0608 по адресу: Новгородская обл Волотовский район п Волот Комсомольская д.21 до 175100 Новгородская обл Волотовский район п.Волот ул.Комсомольская д.26 </t>
  </si>
  <si>
    <t>24-640/СП-ВФ</t>
  </si>
  <si>
    <t>121спС</t>
  </si>
  <si>
    <t>опоры освещения/линий электропередач в количестве 8 опор от Базовой станции 53-0211 по адресу Новгородская обл Парфинский район п.Пола ул Пионерская башня до Новгородская обл Парфинский район п.Пола ул.Пионерская д.42</t>
  </si>
  <si>
    <t>157сп</t>
  </si>
  <si>
    <t>опоры ВЛ 6кВ ТП-251-ТП-478№3-№19(17шт), опоры ВЛ 6кВ ТП679-ТП-478 №1-№8(8 шт)</t>
  </si>
  <si>
    <t>24-656/СП/ЧФ</t>
  </si>
  <si>
    <t>122спС</t>
  </si>
  <si>
    <t xml:space="preserve">Опорф ВЛ-10 кВ 3 шт в районе п.Шимск ул.Промышленная, опоры ВЛ-0,4 кВ 6 шт в районе п.Шимск ул.Промышленная </t>
  </si>
  <si>
    <t xml:space="preserve">Совместная подвеска волоконно-оптического кабеля </t>
  </si>
  <si>
    <t>94-сп-ч</t>
  </si>
  <si>
    <t>Опоры ВЛИ в кол-ве 7 штук от планируемой ОМ по адресу: г.Чудово, ул.Некрасова, д.17.</t>
  </si>
  <si>
    <t>№24-657/СП/БФ</t>
  </si>
  <si>
    <t>123спС</t>
  </si>
  <si>
    <t xml:space="preserve">опоры освещения/линий электропередач в количестве5 опор от муфты по адресу г.Старая Русса ул.Ломоносова до г.Старая Русса ул.Крестецкая д.25 </t>
  </si>
  <si>
    <t>35-спб</t>
  </si>
  <si>
    <t>Опоры для подвеса ВОК для Т2 мобайл г. Боровичи ул. Кр. Командиров, д.3 - 4 шт.</t>
  </si>
  <si>
    <t>36-спб</t>
  </si>
  <si>
    <t>Опоры для подвеса ВОК для Т2 мобайл г. Боровичи ул. Вышневолоцкая, д.36-Гончарная - 4 шт.</t>
  </si>
  <si>
    <t>37-спб</t>
  </si>
  <si>
    <t>Опоры для подвеса ВОК ул. Порожская, ул. Московская до БС13829 - 9шт. 0,4кВ</t>
  </si>
  <si>
    <t>38-спб</t>
  </si>
  <si>
    <t>Опоры для подвеса ВОК Валдай, ул. Победы - 15шт.</t>
  </si>
  <si>
    <t>39-спб</t>
  </si>
  <si>
    <t>Опоры для подвеса ВОК, Мошенское, ул. Строителей,6а - Калинина, 49 - 20шт.</t>
  </si>
  <si>
    <t>24-676/СП/СФ</t>
  </si>
  <si>
    <t>28.10.2024;
в цоп 15.10.2024</t>
  </si>
  <si>
    <t xml:space="preserve">на выдачу 02.10.2024; 
п/о 17.10.2024; 
</t>
  </si>
  <si>
    <t>на выдачу 02.10.2024; 
п/о 17.10.2024; 
в цоп 30.09.2024</t>
  </si>
  <si>
    <t>в цоп 30.09.2024</t>
  </si>
  <si>
    <t>на выдачу 15.10.2024; 
п/о 23.10.2024; 
в цоп 15.10.2024</t>
  </si>
  <si>
    <t>в цоп 26.11.2024</t>
  </si>
  <si>
    <t>158сп</t>
  </si>
  <si>
    <t>опоры в кол-ве 7 шт. от БС 53 00340,г.В.Новогород, ул.Новгородская,д.8 до Новгородская д.9</t>
  </si>
  <si>
    <t>159сп</t>
  </si>
  <si>
    <t>опоры в кол-ве 7 шт. от муфты,г.В.Новогород, мкр.Кречевицы, д.20,до мкр.Кречевицы, д.26</t>
  </si>
  <si>
    <t>в цоп 02.12.2024</t>
  </si>
  <si>
    <t>ДС №8</t>
  </si>
  <si>
    <t>64.5</t>
  </si>
  <si>
    <t>24-743/СП/БФ</t>
  </si>
  <si>
    <t>24-743/СП-БФ</t>
  </si>
  <si>
    <t>24-744/СП/ЧФ</t>
  </si>
  <si>
    <t>АПП дот 14.02.2024</t>
  </si>
  <si>
    <t xml:space="preserve">АПП </t>
  </si>
  <si>
    <t>АПП от 29.10.2024</t>
  </si>
  <si>
    <t>в цоп 05.12.2024</t>
  </si>
  <si>
    <t>в цоп наш экз. 04.12.2024</t>
  </si>
  <si>
    <t>5-24 от 28.11.2024</t>
  </si>
  <si>
    <t>24-773/СП</t>
  </si>
  <si>
    <t>25</t>
  </si>
  <si>
    <t>в цоп 05.12.2024; 10.12.2024</t>
  </si>
  <si>
    <t xml:space="preserve">АПП от 22.04.2024 </t>
  </si>
  <si>
    <t>в цоп 16.12.2024</t>
  </si>
  <si>
    <t>отказ от ПТУ</t>
  </si>
  <si>
    <t>160сп</t>
  </si>
  <si>
    <t>опоры от сущ.муфты на опоре №8 рядом с ул.орловская д.37 до ул.Орловская д.49/1</t>
  </si>
  <si>
    <t>161сп</t>
  </si>
  <si>
    <t>Опоры ВЛ-6кВ ПС Рогавка КТП-8,от АМС Теле-2 №1 до АМС №2</t>
  </si>
  <si>
    <t xml:space="preserve">совместный подвес волоконно-оптического кабеля </t>
  </si>
  <si>
    <t>8-991491-31-57 Михайлова А.И.</t>
  </si>
  <si>
    <t>40-спб</t>
  </si>
  <si>
    <t>25-15/СП/ФВ</t>
  </si>
  <si>
    <t>25-16/СП/ФВ</t>
  </si>
  <si>
    <t xml:space="preserve"> Вымпел</t>
  </si>
  <si>
    <t>162сп</t>
  </si>
  <si>
    <t>Опоры в колличестве10-ти шт.от ВОЛС ПАО ВымпелУС ТС Б.С.-Петербургская,61Г-Новая БС 15829 НвО В.Новгород,Черепичная 4</t>
  </si>
  <si>
    <t>163сп</t>
  </si>
  <si>
    <t>опора ВЛ-0.4 кв вблизи ул. Якова Павлова , д.4 -1шт.</t>
  </si>
  <si>
    <t>опора ВЛ-0.4 кв вблизи ул.Псковская , д.50к2,50к3-7 шт -1шт.</t>
  </si>
  <si>
    <t>опора ВЛ-6 кв вблизи ул.Стекольная , д.1-19-11 шт. опора ВЛ-0,4 кв вблизи ул.Стекольная , д.4-1 шт.   опора ВЛ-0,4кв вблизи ул.Береговая , д.4к3-9 шт. опора ВЛ-6 кв вблизи ул.Береговая , д.63-2 шт.</t>
  </si>
  <si>
    <t>164сп</t>
  </si>
  <si>
    <t>165сп</t>
  </si>
  <si>
    <t>166сп</t>
  </si>
  <si>
    <t>167сп</t>
  </si>
  <si>
    <t>опора ВЛ-0.4 кв ул.Б.С.-Петербургская,вблизи д.112-1 шт.</t>
  </si>
  <si>
    <t>опора ВЛ-0.4 кв ул.Коровникова,вблизи д.13 корп.5 -3 шт.</t>
  </si>
  <si>
    <t>95-сп-ч</t>
  </si>
  <si>
    <t>Опоры ВЛИ-0,4 кВ от ТП-35 ф. "ул. Парайненская", № 4, 5, 6, 7, 8 (5 шт.), Опоры ВЛИ-0,4 кВ от ТП-77 ф. "Узел связи" Л-2,  № 5, 6, 7, 8 (4 шт.), Опоры ВЛ-0,4 кВ б/н в районе Молодогвардейской ул., №б/н9, №б/н8, №б/н7, №б/н6 (4 шт.). Всего опор -  13 шт.</t>
  </si>
  <si>
    <t>96-сп-ч</t>
  </si>
  <si>
    <t xml:space="preserve"> "Ростелеком" </t>
  </si>
  <si>
    <t xml:space="preserve"> "ВымпелКом"</t>
  </si>
  <si>
    <t xml:space="preserve"> Мегафон</t>
  </si>
  <si>
    <t>168сп</t>
  </si>
  <si>
    <t>ул. Псковская , ул. Шимская-опоры №1-9, в кол-ве -1 шт.</t>
  </si>
  <si>
    <t>АПП от 25.12.2024</t>
  </si>
  <si>
    <t>1-25 от 07.02.2025</t>
  </si>
  <si>
    <t>25-72/СП</t>
  </si>
  <si>
    <t>34</t>
  </si>
  <si>
    <t>169сп</t>
  </si>
  <si>
    <t>Сырковское ш.,233-й кв.,10 опор ВЛ 6кВт на ВЛ на 646 и 15 опор 0,4 кВт на ВЛ ТП 156</t>
  </si>
  <si>
    <t xml:space="preserve">совместный подвес </t>
  </si>
  <si>
    <t>акт сверки</t>
  </si>
  <si>
    <t>ДС №1 замена стороны</t>
  </si>
  <si>
    <t>25-79/СП/СФ</t>
  </si>
  <si>
    <t>25-97/СП/ФВ</t>
  </si>
  <si>
    <t>25-95/СП</t>
  </si>
  <si>
    <t>3-25 от 24.02.2025</t>
  </si>
  <si>
    <t>2-25 от 20.02.2025</t>
  </si>
  <si>
    <t>25-96/СП</t>
  </si>
  <si>
    <t>15</t>
  </si>
  <si>
    <t>124спС</t>
  </si>
  <si>
    <t xml:space="preserve"> Опоры для совместного подвеса волоконно-оптического кабеля в г. Старая Русса на объекте 
«Строительство ВОЛС для нужд ООО "Т2 Мобайл" в Новгородской обл. на участке БС Теле2 ул. Якутских Стрелков (57.992589, 31.326586) - БС Теле-2 ул. Санкт-Петербургская, 8 
(57.993711, 31.348278)», а именно:
Опоры ВЛ-0,4кВ вдоль ул. Якутских Стрелков 9 опор
Опоры ВЛ-0,4кВ вдоль ул. Поперечная 24 опоры</t>
  </si>
  <si>
    <t>125спС</t>
  </si>
  <si>
    <t>опоры для совместного подвеса волоконно-оптического кабеля в г.
Старая Русса: ВЛИ-0,4кВ Л-1 от ТП-5 ф.Ломоносова опоры №3,2,1, б/н1,бн2,бн3,бн4,бн5 (8 шт; ВЛИ-0,4 кВ Л-2 от ТП-36 ф.Великая опоры №б/н6-б/н19 (14 шт); ВЛИ-0,4 кВ Л-1 от ТП-6 ф.Георгиевская опоры 10-1 (10 шт); ВЛИ-0,4 кВ Л-2 от ТП-6 ф.Комсомольский опоры № 1-8 (8 шт); ВЛИ-0,4 кВ Л-3 от ТП-6 ф.Комсомольский опоры № 1-8 (8 шт); опоры ВЛИ-0,4 кВ Л-4 от ТП-10 ф.Минеральная опоры б/н вдоль ул Минеральной 29 шт; ВЛИ-0,4 кВ вдоль ул Кр Командиров опоры б/н 5 шт; ВЛИ-0,4 кВ вдоль ул.1 Мая опоры б/н 23 шт; ВЛИ-0,4 кВ вдоль Красноармейскрнр пер от наб Достоевского до ул.Кр Командиров опоры б/н 8 шт; ВЛИ-0,4 кВ вдоль наб Достоевского опоры № б/н 24 шт; ВЛИ-0,4 кВ вдоль ул.Великой опоры № 6,7,8,9,10,11,12,13,14,15  (10 шт</t>
  </si>
  <si>
    <t>126спС</t>
  </si>
  <si>
    <t>опоры ВЛ-0,4 кВ от ТП-67 11 опор , опоры ВЛ-0,4 кВ по ул.Заречная 3 опоры</t>
  </si>
  <si>
    <t>127спС</t>
  </si>
  <si>
    <t>опоры ВЛИ-0,4 кВ Л-Дачи от ТП-7 опора №1 1 шт, ВЛИ-0,4 кВ Л-16 от ТП-7 опоры №1-4 4 шт</t>
  </si>
  <si>
    <t>128спС</t>
  </si>
  <si>
    <t xml:space="preserve">опоры ВЛ-0,4 кВ вдоль ул.Возрождения 18 опор </t>
  </si>
  <si>
    <t>отказ  № 141/335 от 05.03.2025г.</t>
  </si>
  <si>
    <t>отказ  № 141/333 от 05.03.2025г.</t>
  </si>
  <si>
    <t>отказ  № 141/334 от 05.03.2025г.</t>
  </si>
  <si>
    <t>25-118/СП/ЧФ</t>
  </si>
  <si>
    <t>25-119/СП/ЧФ</t>
  </si>
  <si>
    <t>170сп</t>
  </si>
  <si>
    <t>опоры ВЛИ 0,4кВ от ТП-101ф.Псковская (3 шт.)</t>
  </si>
  <si>
    <t>Опоры для подвеса ВОК для Т2 мобайл г. Боровичи ул. Сушанская, р-н д.4 - 1шт.</t>
  </si>
  <si>
    <t>41-спб</t>
  </si>
  <si>
    <t>Опоры для подвеса ВОК для Т2 мобайл г. Боровичи ул. Горького-Коммунистическая - 14шт.</t>
  </si>
  <si>
    <t>42-спб</t>
  </si>
  <si>
    <t>2 опоры для установки камер видеонаблюдения, г. Боровичи</t>
  </si>
  <si>
    <t>АО "БКО"</t>
  </si>
  <si>
    <t>АО</t>
  </si>
  <si>
    <t>43-спб</t>
  </si>
  <si>
    <t>11 опор для подвеса ВОЛС, от ул. Ленинградская,99 до пер. Мстинский, г. Боровичи</t>
  </si>
  <si>
    <t xml:space="preserve"> "МТС"</t>
  </si>
  <si>
    <t>Ростелеком"</t>
  </si>
  <si>
    <t>аннулировано по заявлению</t>
  </si>
  <si>
    <t>129спС</t>
  </si>
  <si>
    <t>Опоры в количестве 36-ти шт. для совместного подвеса волоконно-оптического кабеля в р.п. Шимск, на участке «БС14846 НО-Шимск, Шимский р-н., Шимск рп., Вышка (58,218915 30,710147) - БС14848 НО-Буреги Старорусский р-н., Буреги д., Вышка (58,14187 31,053297)»:
- ВЛ-0,4кВ вдоль ул. Набережной, ул. Дружбы, опоры б/н1-б/н11, 63, б/н12-б/н23 (всего 24 шт.)
- ВЛ-10кВ Л-10 ПС Шимск, опора №6 (всего 1 шт.)
- ВЛ-10кВ Л-4 ПС Шимск, опоры №4-14 (всего 11 шт.)</t>
  </si>
  <si>
    <t>44-спб</t>
  </si>
  <si>
    <t>Опоры для подвеса ВОК набережная г. Окуловка, ул. Советская, 32 - 11 опор</t>
  </si>
  <si>
    <t>01.20.2025</t>
  </si>
  <si>
    <t>4-25 от 06.03.2025</t>
  </si>
  <si>
    <t>25-133/СП</t>
  </si>
  <si>
    <t xml:space="preserve">АПП от 03.03.2025 </t>
  </si>
  <si>
    <t xml:space="preserve">АПП от 28.01.2025 </t>
  </si>
  <si>
    <t>25-80/СП/СФ</t>
  </si>
  <si>
    <t>Акт сверки, АПП не нужен</t>
  </si>
  <si>
    <t>ДС №1 коорективка кол-ва опор</t>
  </si>
  <si>
    <t>.10.40</t>
  </si>
  <si>
    <t>25-162/СП/ФВ</t>
  </si>
  <si>
    <t>25-164/СП/ФВ</t>
  </si>
  <si>
    <t>аннулирована всвязи с подачей новой заявки</t>
  </si>
  <si>
    <t>171сп</t>
  </si>
  <si>
    <t>опоры ВЛИ-0,4кВ от ТП-101 ф.Псковская-3шт.   опорыВЛ-0,4кВ б/н в районе ул. Псковская д.59А-3шт.  Опоры ВЛ-0,4кВ б/н вдоль ул. Псковской , Шимской , Прусской -17 шт.</t>
  </si>
  <si>
    <t>5-25 от 31.03.2025</t>
  </si>
  <si>
    <t>25-195/СП</t>
  </si>
  <si>
    <t>25-194/СП/СФ</t>
  </si>
  <si>
    <t xml:space="preserve"> 02.07.2025</t>
  </si>
  <si>
    <t>97сп-ч</t>
  </si>
  <si>
    <t>Опоры ВЛИ-0,4 кВ от ТП-7 ф. "ж/д дома" № 3-8 в количестве 6 шт.</t>
  </si>
  <si>
    <t>Совместная подвеска ВОК</t>
  </si>
  <si>
    <t xml:space="preserve">130спС </t>
  </si>
  <si>
    <t xml:space="preserve">Старая Русса, Новгородской области, ул. Сварога/ул. Минеральная – ул.
Сварога – ул. Георгиевская – ул. Великая, опоры №1 – №32 </t>
  </si>
  <si>
    <t>132спС</t>
  </si>
  <si>
    <t xml:space="preserve">опоры линий электропередач ВЛ-0,4 кВ в количестве 14-х опор на участке г.Старая Русса по ул  Крестецкая (от пересечения с ул. Профсоюзная до ул.Тахирова) </t>
  </si>
  <si>
    <t>предоставление услуг связи / совместный подвес ВОЛС</t>
  </si>
  <si>
    <t>131спС</t>
  </si>
  <si>
    <t xml:space="preserve">опоры линий электропередач ВЛ-0,4 кВ в количестве 3-х опор на участке г.Старая Русса по ул Поперечная в районе пересечения с ул Восстания </t>
  </si>
  <si>
    <t>24-658/СП/БФ</t>
  </si>
  <si>
    <t>24-357/СП/БФ</t>
  </si>
  <si>
    <t>24-786/СП/ВФ</t>
  </si>
  <si>
    <t>центр.договор</t>
  </si>
  <si>
    <t>акты сверки</t>
  </si>
  <si>
    <t>23-732/СП</t>
  </si>
  <si>
    <t>3916</t>
  </si>
  <si>
    <t>71</t>
  </si>
  <si>
    <t>21-408/СП, 21-596/СП, 21-806/СП, 21-567/СП, 21-206/СП,
21-528/СП/БФ, 21-577/СП, 22-288/СП, 22-292/СП, 22-826/СП, 22-728/СП, 22-726/СП,
23-269/СП/ЧФ, 22-778/СП/ВФ, 23-255/СП/СФ, 23-346/СП/СФ.</t>
  </si>
  <si>
    <t>170/1</t>
  </si>
  <si>
    <t>протокол согласования разногласий</t>
  </si>
  <si>
    <t xml:space="preserve">Рамазанов Джамал Зулкаидович </t>
  </si>
  <si>
    <t xml:space="preserve">Индивидуальный предприниматель </t>
  </si>
  <si>
    <t>133спС</t>
  </si>
  <si>
    <t>опоры ВЛ-0,4 кВ вдоль улицы Садовая п.Волот в количестве 3 опор</t>
  </si>
  <si>
    <t>46-спв</t>
  </si>
  <si>
    <t>с. Мошенское</t>
  </si>
  <si>
    <t>25-262/СП/ФВ</t>
  </si>
  <si>
    <t>45-спв</t>
  </si>
  <si>
    <t>Виноградов А.С.</t>
  </si>
  <si>
    <t>г.Пестово</t>
  </si>
  <si>
    <t>25-263/СП/ФВ</t>
  </si>
  <si>
    <t>25-264/СП/СФ</t>
  </si>
  <si>
    <t>расторгнут с 06.03.2025</t>
  </si>
  <si>
    <t xml:space="preserve">АПП  от 03.03.2025 </t>
  </si>
  <si>
    <t>25-272/СП/СФ</t>
  </si>
  <si>
    <t xml:space="preserve">АПП  от 01.04.2025г. </t>
  </si>
  <si>
    <t>АПП от 01.04.2025г.</t>
  </si>
  <si>
    <t>172 сп</t>
  </si>
  <si>
    <t>опоры ВЛ 4,4кВ-3 шт.ул.Орловская, пер.Гостиничный</t>
  </si>
  <si>
    <t>опоры ВЛ-6кВ ТП-251-ТП-478, опоры №4-№12 -9 опор</t>
  </si>
  <si>
    <t>1 684,00</t>
  </si>
  <si>
    <t>6-25 от 14.05.2025г</t>
  </si>
  <si>
    <t xml:space="preserve">25-261/СП </t>
  </si>
  <si>
    <t>47-спв</t>
  </si>
  <si>
    <t>52-спв</t>
  </si>
  <si>
    <t>Окуловка</t>
  </si>
  <si>
    <t>25-316/СП/ФВ</t>
  </si>
  <si>
    <t>Семенов К.А.</t>
  </si>
  <si>
    <t>50-спв, 
51-спв</t>
  </si>
  <si>
    <t>Боровичи</t>
  </si>
  <si>
    <t>173 сп</t>
  </si>
  <si>
    <t>??????????????</t>
  </si>
  <si>
    <t>25-317/СП/ФВ</t>
  </si>
  <si>
    <t>25-318/СП/ФВ</t>
  </si>
  <si>
    <t xml:space="preserve">АПП от 11.03.2025г. </t>
  </si>
  <si>
    <t>98сп-ч</t>
  </si>
  <si>
    <t xml:space="preserve">Опора № 7/3 ВЛИ-0,4 кВ от ТП-7 ф. "ж/д дома" </t>
  </si>
  <si>
    <t>24-658/СП/БФ
с протоколом разногласий</t>
  </si>
  <si>
    <t>вопрос задан Груздеву А.С.
Найти их нереально.инф от 04.06.2025г.</t>
  </si>
  <si>
    <t>49-спв</t>
  </si>
  <si>
    <t>г.Валдай</t>
  </si>
  <si>
    <t>25-308/СП/ФВ</t>
  </si>
  <si>
    <t>48-спв</t>
  </si>
  <si>
    <t>25-309/СП/ФВ</t>
  </si>
  <si>
    <t>7-25 от 16.06.2025г.</t>
  </si>
  <si>
    <t>25-362/СП</t>
  </si>
  <si>
    <t>8-25 от 16.06.2025</t>
  </si>
  <si>
    <t>25-363/СП</t>
  </si>
  <si>
    <t>Подп скан 26.06.2025</t>
  </si>
  <si>
    <t>АПП от 01.05.2025</t>
  </si>
  <si>
    <t xml:space="preserve">АПП от 01.02.2025г. </t>
  </si>
  <si>
    <t>АПП от 04.07.2025</t>
  </si>
  <si>
    <t>АПП от 10.01.2025</t>
  </si>
  <si>
    <t>99сп-ч</t>
  </si>
  <si>
    <t>Строительство ВОЛС до существующей БС10871 НвО_Чудово, Дружбы (Чудово г., ул. Солдатова, д., 9) ВЛ-10кВ Л-5 ПС Чудово опора №б/н (1 опора), ВЛ -0,4 кВ Л-1 от ТП - 28, опроы № 12 - 8 (5 опор), ВЛ-0,4, кВ Л-б/н, опоры № б/н1 - № б/н 13 (13 опор)</t>
  </si>
  <si>
    <t>53-спв</t>
  </si>
  <si>
    <t>25-457/СП/ФВ</t>
  </si>
  <si>
    <t>АПП от 01.08.2025г.</t>
  </si>
  <si>
    <t>99-сп-ч</t>
  </si>
  <si>
    <t>25-494/СП-Ч</t>
  </si>
  <si>
    <t xml:space="preserve">АПП от 07.08.2025г. </t>
  </si>
  <si>
    <t>100сп-ч</t>
  </si>
  <si>
    <t>19.09.2025г.</t>
  </si>
  <si>
    <t>Чудово ул.Большевиков, ул. Воссстания</t>
  </si>
  <si>
    <t>25-579/СП/ЧФ</t>
  </si>
  <si>
    <t>173/1сп</t>
  </si>
  <si>
    <t>Опоры для совместного подвеса волоконно-оптического кабеля в г. Великий Новгород на
объекте: «Подключение корпоративного клиента (ККМУ) на площадке: Новгородская
область, город Великий Новгород, ул. Морозовская, д. 43, ИП Ваничкина Марина
Валерьевна, а именно:
▪ ВЛ 0,4кВ (ул. Морозовская, на опоре №8/96, №9/96) – 2 шт</t>
  </si>
  <si>
    <t>9-25 от 01.10.2025</t>
  </si>
  <si>
    <t>25-596/СП</t>
  </si>
  <si>
    <t xml:space="preserve">АПП от 07.07.2025 </t>
  </si>
  <si>
    <t>Шимский район, пос. Шимск: №7 ТП 15 Л1, №9 ТП 15 Л1, №12
ТП 15 Л1, №14 ТП 15 Л1, №17 ТП 15 Л1, №18 ТП 15 Л1, №19 ТП 15 Л1, №20 ТП 15 Л1,
№19 ТП 15 Л1, №22 ТП 15 Л1, №23 ТП 15 Л1, №6 ТП 15 Л1, №7 ТП 15 Л1, №8 ТП 15 Л1,
№9 ТП 15 Л1, №10 ТП 15 Л1, №177 Л2 ВЛ10кВ, №185 Л2 ВЛ10кВ, №187 Л2 ВЛ10кВ,
№188 Л2 ВЛ10кВ, №189 Л2 ВЛ10кВ, №151 Л2 ВЛ10кВ, №153 Л2 ВЛ10кВ, №154 Л2
ВЛ10кВ, №155 Л2 ВЛ10кВ, №156 Л2 ВЛ10кВ, №157 Л2 ВЛ10кВ, №158 Л2 ВЛ10кВ</t>
  </si>
  <si>
    <t>134спС</t>
  </si>
  <si>
    <t>25-637/СП/СФ</t>
  </si>
  <si>
    <t>101сп-ч</t>
  </si>
  <si>
    <t>Малая Вишера</t>
  </si>
  <si>
    <t>101-сп-Ч</t>
  </si>
  <si>
    <t>25-638/СП/ЧФ</t>
  </si>
  <si>
    <t>99-1-сп-ч</t>
  </si>
  <si>
    <t>25-661/СП/ЧФ</t>
  </si>
  <si>
    <t>102сп-ч, 
103сп-ч</t>
  </si>
  <si>
    <t>54-спв</t>
  </si>
  <si>
    <t>25-662/СП/ФВ</t>
  </si>
  <si>
    <t>55-спв</t>
  </si>
  <si>
    <t>25-663/СП/ФВ</t>
  </si>
  <si>
    <t>56-спв</t>
  </si>
  <si>
    <t>Валдай</t>
  </si>
  <si>
    <t>25-665/СП/ЧФ</t>
  </si>
  <si>
    <t>57-спв</t>
  </si>
  <si>
    <t>25-666/СП/ФВ</t>
  </si>
  <si>
    <t>ТРК Интеграл</t>
  </si>
  <si>
    <t>59-спв</t>
  </si>
  <si>
    <t>25-668/СП/ФВ</t>
  </si>
  <si>
    <t xml:space="preserve">АПП от 01.11.2025г. </t>
  </si>
  <si>
    <t>АПП от 10.11.2025</t>
  </si>
  <si>
    <t>АПП от 24.11.2025 выдан на подпись</t>
  </si>
  <si>
    <t>Акт демонтажа 01.01.11.2025 выдан на подпись</t>
  </si>
  <si>
    <t>АПП от 31.07.2025 выдан на подпись</t>
  </si>
  <si>
    <t xml:space="preserve">АПП от 22.09.2025г. </t>
  </si>
  <si>
    <t>Новгородавтодор</t>
  </si>
  <si>
    <t>ГОКУ</t>
  </si>
  <si>
    <t>61-св</t>
  </si>
  <si>
    <t>п. Короцко</t>
  </si>
  <si>
    <t>25-767/СП/ФВ</t>
  </si>
  <si>
    <t>105сп-ч</t>
  </si>
  <si>
    <t>г.Чудово</t>
  </si>
  <si>
    <t>25-768/СП/ЧФ</t>
  </si>
  <si>
    <t>АПП от 01.12.2025 выдан на подпись</t>
  </si>
  <si>
    <t>104сп-ч</t>
  </si>
  <si>
    <t>135спС</t>
  </si>
  <si>
    <t>п.Парфино</t>
  </si>
  <si>
    <t>25-788/СП/СФ</t>
  </si>
  <si>
    <t>25-787/СП/ЧФ</t>
  </si>
  <si>
    <t xml:space="preserve">АПП от 06.11.2025 </t>
  </si>
  <si>
    <t>Раском</t>
  </si>
  <si>
    <t>25-791/СП/ЧФ</t>
  </si>
  <si>
    <t xml:space="preserve">АПП от 26.11.2025г. </t>
  </si>
  <si>
    <t>106сп-ч</t>
  </si>
  <si>
    <t>26-15/СП/ЧФ</t>
  </si>
  <si>
    <t>г. Боровичи</t>
  </si>
  <si>
    <t>63-спв</t>
  </si>
  <si>
    <t>26-16/СП/ФВ</t>
  </si>
  <si>
    <t xml:space="preserve">соглашение о расторжении </t>
  </si>
  <si>
    <t xml:space="preserve">АПП от 01.11.2025 </t>
  </si>
  <si>
    <t>54</t>
  </si>
  <si>
    <t>АПП от 17.01.2025 выдан на подпись</t>
  </si>
  <si>
    <t xml:space="preserve">АПП от 01.12.2025 </t>
  </si>
  <si>
    <t>АПП от 01.10.2025г.</t>
  </si>
  <si>
    <t>АПП от 01.07.2025</t>
  </si>
  <si>
    <t>АПП от 17.01.2025</t>
  </si>
  <si>
    <t>136спС</t>
  </si>
  <si>
    <t>г.Сольцы</t>
  </si>
  <si>
    <t>26-112/СП/СФ</t>
  </si>
  <si>
    <t>АПП от 09.02.2026 выдан на подпись</t>
  </si>
  <si>
    <t>АПП от 06.02.2026 выдан на подпись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</si>
</sst>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_ ;\-#,##0.00\ "/>
    <numFmt numFmtId="165" formatCode="[&lt;=9999999]###\-####;\(###\)\ ###\-####"/>
    <numFmt numFmtId="166" formatCode="h:mm;@"/>
    <numFmt numFmtId="167" formatCode="[$-F400]h:mm:ss\ AM/PM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rgb="FF0070C0"/>
      <name val="Times New Roman"/>
      <family val="1"/>
      <charset val="204"/>
    </font>
    <font>
      <u/>
      <sz val="11"/>
      <color rgb="FF005EA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color rgb="FF005EA4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B0F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11"/>
      <color rgb="FF7030A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11"/>
      <color theme="4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sz val="11"/>
      <color theme="1"/>
      <name val="Arial Unicode MS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99CC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0" fillId="9" borderId="0" applyNumberFormat="0" applyBorder="0" applyAlignment="0" applyProtection="0"/>
  </cellStyleXfs>
  <cellXfs count="109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" fontId="1" fillId="0" borderId="2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/>
    <xf numFmtId="0" fontId="0" fillId="0" borderId="1" xfId="0" applyBorder="1"/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2" fillId="0" borderId="0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" fillId="5" borderId="1" xfId="0" applyFont="1" applyFill="1" applyBorder="1"/>
    <xf numFmtId="0" fontId="1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9" fillId="5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6" fillId="5" borderId="12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9" fillId="5" borderId="15" xfId="0" applyNumberFormat="1" applyFont="1" applyFill="1" applyBorder="1" applyAlignment="1">
      <alignment horizontal="center" vertical="center" wrapText="1"/>
    </xf>
    <xf numFmtId="2" fontId="1" fillId="5" borderId="15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2" fontId="9" fillId="5" borderId="15" xfId="0" applyNumberFormat="1" applyFont="1" applyFill="1" applyBorder="1" applyAlignment="1">
      <alignment horizontal="center" vertical="center" wrapText="1"/>
    </xf>
    <xf numFmtId="2" fontId="9" fillId="5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6" borderId="0" xfId="0" applyFill="1"/>
    <xf numFmtId="0" fontId="1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9" fillId="6" borderId="0" xfId="1" applyFont="1" applyFill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1" fillId="7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4" borderId="0" xfId="0" applyFont="1" applyFill="1" applyAlignment="1">
      <alignment wrapText="1"/>
    </xf>
    <xf numFmtId="0" fontId="1" fillId="4" borderId="0" xfId="0" applyFont="1" applyFill="1"/>
    <xf numFmtId="0" fontId="1" fillId="6" borderId="0" xfId="0" applyFont="1" applyFill="1" applyAlignment="1">
      <alignment wrapText="1"/>
    </xf>
    <xf numFmtId="0" fontId="1" fillId="6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/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wrapText="1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1" xfId="0" applyFont="1" applyFill="1" applyBorder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164" fontId="9" fillId="5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25" fillId="0" borderId="0" xfId="0" applyFont="1" applyFill="1"/>
    <xf numFmtId="0" fontId="9" fillId="5" borderId="1" xfId="0" applyFont="1" applyFill="1" applyBorder="1" applyAlignment="1">
      <alignment horizontal="center" vertical="center"/>
    </xf>
    <xf numFmtId="2" fontId="9" fillId="5" borderId="2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14" fontId="1" fillId="8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9" fillId="5" borderId="15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 wrapText="1"/>
    </xf>
    <xf numFmtId="164" fontId="9" fillId="5" borderId="15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wrapText="1"/>
    </xf>
    <xf numFmtId="0" fontId="1" fillId="5" borderId="0" xfId="0" applyFont="1" applyFill="1" applyBorder="1"/>
    <xf numFmtId="0" fontId="1" fillId="5" borderId="0" xfId="0" applyFont="1" applyFill="1"/>
    <xf numFmtId="14" fontId="6" fillId="5" borderId="1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wrapText="1"/>
    </xf>
    <xf numFmtId="0" fontId="9" fillId="5" borderId="1" xfId="0" applyFont="1" applyFill="1" applyBorder="1" applyAlignment="1">
      <alignment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6" borderId="0" xfId="0" applyFont="1" applyFill="1"/>
    <xf numFmtId="0" fontId="24" fillId="6" borderId="0" xfId="0" applyFont="1" applyFill="1"/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4" fontId="1" fillId="5" borderId="2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1" xfId="0" applyNumberFormat="1" applyFont="1" applyFill="1" applyBorder="1" applyAlignment="1">
      <alignment horizontal="center" vertical="center" wrapText="1"/>
    </xf>
    <xf numFmtId="2" fontId="9" fillId="6" borderId="15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164" fontId="22" fillId="6" borderId="1" xfId="0" applyNumberFormat="1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17" fontId="1" fillId="7" borderId="1" xfId="0" applyNumberFormat="1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9" fillId="7" borderId="1" xfId="0" applyNumberFormat="1" applyFont="1" applyFill="1" applyBorder="1" applyAlignment="1">
      <alignment horizontal="center" vertical="center" wrapText="1"/>
    </xf>
    <xf numFmtId="2" fontId="9" fillId="7" borderId="1" xfId="0" applyNumberFormat="1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8" fillId="7" borderId="14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 wrapText="1"/>
    </xf>
    <xf numFmtId="14" fontId="9" fillId="6" borderId="1" xfId="0" applyNumberFormat="1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14" fontId="1" fillId="0" borderId="15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0" fontId="1" fillId="6" borderId="25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7" fillId="0" borderId="1" xfId="0" applyFont="1" applyBorder="1"/>
    <xf numFmtId="0" fontId="25" fillId="5" borderId="1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25" fillId="6" borderId="1" xfId="0" applyFont="1" applyFill="1" applyBorder="1"/>
    <xf numFmtId="2" fontId="9" fillId="6" borderId="1" xfId="0" applyNumberFormat="1" applyFont="1" applyFill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0" fontId="1" fillId="0" borderId="1" xfId="0" applyNumberFormat="1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20" fontId="1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20" fontId="1" fillId="6" borderId="1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17" fontId="1" fillId="6" borderId="1" xfId="0" applyNumberFormat="1" applyFont="1" applyFill="1" applyBorder="1" applyAlignment="1">
      <alignment horizontal="center" vertical="center" wrapText="1"/>
    </xf>
    <xf numFmtId="17" fontId="1" fillId="5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" fontId="1" fillId="6" borderId="1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20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/>
    <xf numFmtId="0" fontId="1" fillId="0" borderId="15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8" fillId="6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28" fillId="6" borderId="0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32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2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20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wrapText="1"/>
    </xf>
    <xf numFmtId="0" fontId="7" fillId="5" borderId="1" xfId="0" applyFont="1" applyFill="1" applyBorder="1"/>
    <xf numFmtId="0" fontId="0" fillId="5" borderId="1" xfId="0" applyFill="1" applyBorder="1" applyAlignment="1">
      <alignment wrapText="1"/>
    </xf>
    <xf numFmtId="0" fontId="24" fillId="5" borderId="1" xfId="0" applyFont="1" applyFill="1" applyBorder="1"/>
    <xf numFmtId="14" fontId="9" fillId="5" borderId="1" xfId="0" applyNumberFormat="1" applyFont="1" applyFill="1" applyBorder="1" applyAlignment="1" applyProtection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14" fontId="1" fillId="6" borderId="15" xfId="0" applyNumberFormat="1" applyFont="1" applyFill="1" applyBorder="1" applyAlignment="1">
      <alignment horizontal="center" vertical="center" wrapText="1"/>
    </xf>
    <xf numFmtId="17" fontId="1" fillId="6" borderId="15" xfId="0" applyNumberFormat="1" applyFont="1" applyFill="1" applyBorder="1" applyAlignment="1">
      <alignment horizontal="center" vertical="center" wrapText="1"/>
    </xf>
    <xf numFmtId="0" fontId="9" fillId="6" borderId="1" xfId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20" fontId="9" fillId="5" borderId="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9" fillId="5" borderId="1" xfId="0" applyFont="1" applyFill="1" applyBorder="1"/>
    <xf numFmtId="0" fontId="25" fillId="5" borderId="1" xfId="0" applyFont="1" applyFill="1" applyBorder="1"/>
    <xf numFmtId="0" fontId="9" fillId="5" borderId="15" xfId="0" applyFont="1" applyFill="1" applyBorder="1" applyAlignment="1">
      <alignment horizontal="center" vertical="center"/>
    </xf>
    <xf numFmtId="20" fontId="9" fillId="5" borderId="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vertical="center" wrapText="1"/>
    </xf>
    <xf numFmtId="0" fontId="1" fillId="6" borderId="2" xfId="0" applyFont="1" applyFill="1" applyBorder="1" applyAlignment="1">
      <alignment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wrapText="1"/>
    </xf>
    <xf numFmtId="0" fontId="24" fillId="6" borderId="1" xfId="0" applyFont="1" applyFill="1" applyBorder="1"/>
    <xf numFmtId="0" fontId="0" fillId="6" borderId="1" xfId="0" applyFill="1" applyBorder="1"/>
    <xf numFmtId="20" fontId="1" fillId="5" borderId="1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vertical="center"/>
    </xf>
    <xf numFmtId="0" fontId="24" fillId="5" borderId="1" xfId="0" applyFont="1" applyFill="1" applyBorder="1" applyAlignment="1">
      <alignment horizontal="center" vertical="center"/>
    </xf>
    <xf numFmtId="14" fontId="24" fillId="5" borderId="1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0" xfId="0" applyFont="1"/>
    <xf numFmtId="0" fontId="28" fillId="0" borderId="0" xfId="0" applyFont="1" applyAlignment="1">
      <alignment wrapText="1"/>
    </xf>
    <xf numFmtId="14" fontId="28" fillId="0" borderId="0" xfId="0" applyNumberFormat="1" applyFont="1" applyAlignment="1">
      <alignment wrapText="1"/>
    </xf>
    <xf numFmtId="0" fontId="28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8" fillId="6" borderId="0" xfId="0" applyFont="1" applyFill="1" applyAlignment="1">
      <alignment wrapText="1"/>
    </xf>
    <xf numFmtId="0" fontId="28" fillId="0" borderId="1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wrapText="1"/>
    </xf>
    <xf numFmtId="0" fontId="28" fillId="6" borderId="1" xfId="0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wrapText="1"/>
    </xf>
    <xf numFmtId="0" fontId="28" fillId="4" borderId="0" xfId="0" applyFont="1" applyFill="1" applyBorder="1" applyAlignment="1">
      <alignment wrapText="1"/>
    </xf>
    <xf numFmtId="0" fontId="28" fillId="4" borderId="0" xfId="0" applyFont="1" applyFill="1" applyBorder="1" applyAlignment="1">
      <alignment horizontal="center" vertical="center" wrapText="1"/>
    </xf>
    <xf numFmtId="0" fontId="28" fillId="8" borderId="0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5" borderId="0" xfId="0" applyFont="1" applyFill="1" applyBorder="1"/>
    <xf numFmtId="0" fontId="34" fillId="0" borderId="0" xfId="0" applyFont="1" applyFill="1" applyAlignment="1">
      <alignment horizontal="center" vertical="center"/>
    </xf>
    <xf numFmtId="0" fontId="28" fillId="0" borderId="14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34" fillId="6" borderId="0" xfId="0" applyFont="1" applyFill="1" applyAlignment="1">
      <alignment horizontal="center" vertical="center"/>
    </xf>
    <xf numFmtId="0" fontId="34" fillId="5" borderId="0" xfId="0" applyFont="1" applyFill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29" fillId="5" borderId="0" xfId="0" applyFont="1" applyFill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14" fontId="28" fillId="5" borderId="0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7" fontId="1" fillId="5" borderId="15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28" fillId="5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 shrinkToFit="1"/>
    </xf>
    <xf numFmtId="0" fontId="28" fillId="6" borderId="0" xfId="0" applyFont="1" applyFill="1" applyBorder="1"/>
    <xf numFmtId="0" fontId="1" fillId="6" borderId="0" xfId="0" applyFont="1" applyFill="1" applyBorder="1"/>
    <xf numFmtId="17" fontId="1" fillId="5" borderId="1" xfId="0" applyNumberFormat="1" applyFont="1" applyFill="1" applyBorder="1" applyAlignment="1">
      <alignment horizontal="center" vertical="center"/>
    </xf>
    <xf numFmtId="14" fontId="25" fillId="5" borderId="1" xfId="0" applyNumberFormat="1" applyFont="1" applyFill="1" applyBorder="1" applyAlignment="1">
      <alignment horizontal="center" vertical="center" wrapText="1"/>
    </xf>
    <xf numFmtId="20" fontId="1" fillId="0" borderId="15" xfId="0" applyNumberFormat="1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25" fillId="5" borderId="1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20" fontId="1" fillId="0" borderId="15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20" fontId="1" fillId="0" borderId="1" xfId="0" applyNumberFormat="1" applyFont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>
      <alignment horizontal="center" vertical="center" wrapText="1"/>
    </xf>
    <xf numFmtId="164" fontId="1" fillId="5" borderId="15" xfId="0" applyNumberFormat="1" applyFont="1" applyFill="1" applyBorder="1" applyAlignment="1">
      <alignment horizontal="center" vertical="center" wrapText="1"/>
    </xf>
    <xf numFmtId="0" fontId="28" fillId="0" borderId="1" xfId="0" applyFont="1" applyBorder="1"/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0" fontId="1" fillId="0" borderId="1" xfId="0" applyFont="1" applyFill="1" applyBorder="1"/>
    <xf numFmtId="0" fontId="1" fillId="5" borderId="15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/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28" fillId="6" borderId="1" xfId="0" applyFont="1" applyFill="1" applyBorder="1"/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center" vertical="center" wrapText="1"/>
    </xf>
    <xf numFmtId="0" fontId="8" fillId="4" borderId="0" xfId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1" fillId="4" borderId="12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4" fontId="24" fillId="5" borderId="1" xfId="0" applyNumberFormat="1" applyFont="1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28" fillId="5" borderId="1" xfId="0" applyFont="1" applyFill="1" applyBorder="1"/>
    <xf numFmtId="43" fontId="1" fillId="0" borderId="0" xfId="2" applyFont="1" applyAlignment="1">
      <alignment horizontal="center" vertical="center" wrapText="1"/>
    </xf>
    <xf numFmtId="43" fontId="2" fillId="2" borderId="10" xfId="2" applyFont="1" applyFill="1" applyBorder="1" applyAlignment="1">
      <alignment horizontal="center" vertical="center" wrapText="1"/>
    </xf>
    <xf numFmtId="43" fontId="1" fillId="0" borderId="1" xfId="2" applyFont="1" applyBorder="1" applyAlignment="1">
      <alignment horizontal="center" vertical="center" wrapText="1"/>
    </xf>
    <xf numFmtId="43" fontId="9" fillId="5" borderId="15" xfId="2" applyFont="1" applyFill="1" applyBorder="1" applyAlignment="1">
      <alignment horizontal="center" vertical="center" wrapText="1"/>
    </xf>
    <xf numFmtId="43" fontId="9" fillId="5" borderId="1" xfId="2" applyFont="1" applyFill="1" applyBorder="1" applyAlignment="1">
      <alignment horizontal="center" vertical="center" wrapText="1"/>
    </xf>
    <xf numFmtId="43" fontId="1" fillId="6" borderId="1" xfId="2" applyFont="1" applyFill="1" applyBorder="1" applyAlignment="1">
      <alignment horizontal="center" vertical="center" wrapText="1"/>
    </xf>
    <xf numFmtId="43" fontId="1" fillId="5" borderId="1" xfId="2" applyFont="1" applyFill="1" applyBorder="1" applyAlignment="1">
      <alignment horizontal="center" vertical="center" wrapText="1"/>
    </xf>
    <xf numFmtId="17" fontId="1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9" fillId="6" borderId="0" xfId="0" applyFont="1" applyFill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16" fontId="1" fillId="5" borderId="1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43" fontId="1" fillId="4" borderId="1" xfId="2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20" fontId="0" fillId="5" borderId="1" xfId="0" applyNumberFormat="1" applyFill="1" applyBorder="1" applyAlignment="1">
      <alignment horizontal="center" vertical="center"/>
    </xf>
    <xf numFmtId="14" fontId="34" fillId="5" borderId="0" xfId="0" applyNumberFormat="1" applyFont="1" applyFill="1" applyAlignment="1">
      <alignment horizontal="center" vertical="center"/>
    </xf>
    <xf numFmtId="0" fontId="1" fillId="5" borderId="2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/>
    </xf>
    <xf numFmtId="20" fontId="1" fillId="5" borderId="15" xfId="0" applyNumberFormat="1" applyFont="1" applyFill="1" applyBorder="1" applyAlignment="1">
      <alignment horizontal="center" vertical="center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14" fontId="0" fillId="5" borderId="1" xfId="0" applyNumberFormat="1" applyFill="1" applyBorder="1" applyAlignment="1">
      <alignment vertical="center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 wrapText="1"/>
    </xf>
    <xf numFmtId="14" fontId="38" fillId="5" borderId="1" xfId="0" applyNumberFormat="1" applyFont="1" applyFill="1" applyBorder="1" applyAlignment="1">
      <alignment horizontal="center" vertical="center" wrapText="1"/>
    </xf>
    <xf numFmtId="20" fontId="38" fillId="5" borderId="1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20" fontId="1" fillId="6" borderId="15" xfId="0" applyNumberFormat="1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66" fontId="1" fillId="6" borderId="1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14" fontId="1" fillId="4" borderId="15" xfId="0" applyNumberFormat="1" applyFont="1" applyFill="1" applyBorder="1" applyAlignment="1">
      <alignment horizontal="center" vertical="center" wrapText="1"/>
    </xf>
    <xf numFmtId="49" fontId="1" fillId="4" borderId="15" xfId="0" applyNumberFormat="1" applyFont="1" applyFill="1" applyBorder="1" applyAlignment="1">
      <alignment horizontal="center" vertical="center" wrapText="1"/>
    </xf>
    <xf numFmtId="2" fontId="1" fillId="4" borderId="15" xfId="0" applyNumberFormat="1" applyFont="1" applyFill="1" applyBorder="1" applyAlignment="1">
      <alignment horizontal="center" vertical="center" wrapText="1"/>
    </xf>
    <xf numFmtId="164" fontId="1" fillId="4" borderId="15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center" vertical="center" wrapText="1"/>
    </xf>
    <xf numFmtId="0" fontId="28" fillId="4" borderId="0" xfId="0" applyFont="1" applyFill="1"/>
    <xf numFmtId="14" fontId="1" fillId="4" borderId="15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8" fillId="6" borderId="0" xfId="0" applyFont="1" applyFill="1"/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27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34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38" fillId="5" borderId="1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0" fontId="1" fillId="4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/>
    </xf>
    <xf numFmtId="0" fontId="39" fillId="5" borderId="1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4" fontId="1" fillId="5" borderId="28" xfId="0" applyNumberFormat="1" applyFont="1" applyFill="1" applyBorder="1" applyAlignment="1">
      <alignment horizontal="center" vertical="center" wrapText="1"/>
    </xf>
    <xf numFmtId="0" fontId="1" fillId="5" borderId="2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20" fontId="1" fillId="0" borderId="1" xfId="0" applyNumberFormat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35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14" fontId="0" fillId="6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0" fontId="25" fillId="5" borderId="1" xfId="4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8" fillId="5" borderId="0" xfId="0" applyFont="1" applyFill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5" borderId="15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wrapText="1"/>
    </xf>
    <xf numFmtId="0" fontId="1" fillId="5" borderId="15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4" fillId="5" borderId="0" xfId="0" applyFont="1" applyFill="1" applyAlignment="1">
      <alignment horizontal="center" vertical="center" wrapText="1"/>
    </xf>
    <xf numFmtId="0" fontId="29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43" fontId="1" fillId="5" borderId="15" xfId="2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39" fillId="5" borderId="1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/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43" fontId="1" fillId="4" borderId="2" xfId="2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wrapText="1"/>
    </xf>
    <xf numFmtId="14" fontId="1" fillId="6" borderId="15" xfId="0" applyNumberFormat="1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" fillId="5" borderId="15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20" fontId="1" fillId="4" borderId="1" xfId="0" applyNumberFormat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43" fontId="9" fillId="4" borderId="1" xfId="2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0" fillId="5" borderId="0" xfId="0" applyFill="1" applyBorder="1"/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20" fontId="1" fillId="0" borderId="15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14" fontId="1" fillId="10" borderId="1" xfId="0" applyNumberFormat="1" applyFont="1" applyFill="1" applyBorder="1" applyAlignment="1">
      <alignment horizontal="center" vertical="center" wrapText="1"/>
    </xf>
    <xf numFmtId="43" fontId="1" fillId="10" borderId="1" xfId="2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9" fillId="6" borderId="15" xfId="0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14" fontId="1" fillId="10" borderId="1" xfId="0" applyNumberFormat="1" applyFont="1" applyFill="1" applyBorder="1" applyAlignment="1">
      <alignment horizontal="center" vertical="center"/>
    </xf>
    <xf numFmtId="20" fontId="1" fillId="10" borderId="1" xfId="0" applyNumberFormat="1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 wrapText="1"/>
    </xf>
    <xf numFmtId="14" fontId="1" fillId="10" borderId="15" xfId="0" applyNumberFormat="1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49" fontId="1" fillId="10" borderId="1" xfId="0" applyNumberFormat="1" applyFont="1" applyFill="1" applyBorder="1" applyAlignment="1">
      <alignment horizontal="center" vertical="center" wrapText="1"/>
    </xf>
    <xf numFmtId="2" fontId="1" fillId="10" borderId="1" xfId="0" applyNumberFormat="1" applyFont="1" applyFill="1" applyBorder="1" applyAlignment="1">
      <alignment horizontal="center" vertical="center" wrapText="1"/>
    </xf>
    <xf numFmtId="164" fontId="1" fillId="10" borderId="1" xfId="0" applyNumberFormat="1" applyFont="1" applyFill="1" applyBorder="1" applyAlignment="1">
      <alignment horizontal="center" vertical="center" wrapText="1"/>
    </xf>
    <xf numFmtId="0" fontId="28" fillId="10" borderId="0" xfId="0" applyFont="1" applyFill="1"/>
    <xf numFmtId="0" fontId="1" fillId="10" borderId="0" xfId="0" applyFont="1" applyFill="1"/>
    <xf numFmtId="0" fontId="1" fillId="10" borderId="15" xfId="0" applyFont="1" applyFill="1" applyBorder="1" applyAlignment="1">
      <alignment horizontal="center" vertical="center"/>
    </xf>
    <xf numFmtId="20" fontId="1" fillId="10" borderId="15" xfId="0" applyNumberFormat="1" applyFont="1" applyFill="1" applyBorder="1" applyAlignment="1">
      <alignment horizontal="center" vertical="center"/>
    </xf>
    <xf numFmtId="49" fontId="1" fillId="10" borderId="15" xfId="0" applyNumberFormat="1" applyFont="1" applyFill="1" applyBorder="1" applyAlignment="1">
      <alignment horizontal="center" vertical="center" wrapText="1"/>
    </xf>
    <xf numFmtId="2" fontId="1" fillId="10" borderId="15" xfId="0" applyNumberFormat="1" applyFont="1" applyFill="1" applyBorder="1" applyAlignment="1">
      <alignment horizontal="center" vertical="center" wrapText="1"/>
    </xf>
    <xf numFmtId="164" fontId="1" fillId="10" borderId="15" xfId="0" applyNumberFormat="1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0" fillId="5" borderId="0" xfId="0" applyFill="1"/>
    <xf numFmtId="167" fontId="1" fillId="5" borderId="1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14" fontId="1" fillId="10" borderId="15" xfId="0" applyNumberFormat="1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49" fontId="1" fillId="10" borderId="0" xfId="0" applyNumberFormat="1" applyFont="1" applyFill="1" applyAlignment="1">
      <alignment horizontal="center" vertical="center" wrapText="1"/>
    </xf>
    <xf numFmtId="2" fontId="1" fillId="10" borderId="0" xfId="0" applyNumberFormat="1" applyFont="1" applyFill="1" applyAlignment="1">
      <alignment horizontal="center" vertical="center" wrapText="1"/>
    </xf>
    <xf numFmtId="164" fontId="1" fillId="10" borderId="0" xfId="0" applyNumberFormat="1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14" fontId="1" fillId="5" borderId="0" xfId="0" applyNumberFormat="1" applyFont="1" applyFill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20" fontId="1" fillId="10" borderId="1" xfId="0" applyNumberFormat="1" applyFont="1" applyFill="1" applyBorder="1" applyAlignment="1">
      <alignment horizontal="center" vertical="center" wrapText="1"/>
    </xf>
    <xf numFmtId="0" fontId="0" fillId="10" borderId="0" xfId="0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0" fontId="0" fillId="10" borderId="1" xfId="0" applyFill="1" applyBorder="1"/>
    <xf numFmtId="0" fontId="1" fillId="10" borderId="0" xfId="0" applyFont="1" applyFill="1" applyBorder="1" applyAlignment="1">
      <alignment wrapText="1"/>
    </xf>
    <xf numFmtId="164" fontId="9" fillId="10" borderId="1" xfId="0" applyNumberFormat="1" applyFont="1" applyFill="1" applyBorder="1" applyAlignment="1">
      <alignment horizontal="center" vertical="center" wrapText="1"/>
    </xf>
    <xf numFmtId="0" fontId="28" fillId="10" borderId="1" xfId="0" applyFont="1" applyFill="1" applyBorder="1"/>
    <xf numFmtId="0" fontId="1" fillId="10" borderId="1" xfId="0" applyFont="1" applyFill="1" applyBorder="1"/>
    <xf numFmtId="0" fontId="7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28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164" fontId="9" fillId="10" borderId="15" xfId="0" applyNumberFormat="1" applyFont="1" applyFill="1" applyBorder="1" applyAlignment="1">
      <alignment horizontal="center"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/>
    </xf>
    <xf numFmtId="0" fontId="9" fillId="10" borderId="15" xfId="0" applyFont="1" applyFill="1" applyBorder="1" applyAlignment="1">
      <alignment horizontal="center" vertical="center" wrapText="1"/>
    </xf>
    <xf numFmtId="0" fontId="29" fillId="10" borderId="0" xfId="0" applyFont="1" applyFill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14" fontId="9" fillId="6" borderId="15" xfId="0" applyNumberFormat="1" applyFont="1" applyFill="1" applyBorder="1" applyAlignment="1">
      <alignment horizontal="center" vertical="center"/>
    </xf>
    <xf numFmtId="0" fontId="9" fillId="6" borderId="15" xfId="0" applyFont="1" applyFill="1" applyBorder="1"/>
    <xf numFmtId="14" fontId="9" fillId="6" borderId="15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wrapText="1"/>
    </xf>
    <xf numFmtId="0" fontId="9" fillId="6" borderId="0" xfId="0" applyFont="1" applyFill="1"/>
    <xf numFmtId="0" fontId="25" fillId="6" borderId="0" xfId="0" applyFont="1" applyFill="1"/>
    <xf numFmtId="0" fontId="9" fillId="5" borderId="15" xfId="0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14" fontId="7" fillId="5" borderId="15" xfId="0" applyNumberFormat="1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14" fontId="9" fillId="10" borderId="1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14" fontId="7" fillId="5" borderId="15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4" fontId="9" fillId="5" borderId="15" xfId="0" applyNumberFormat="1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43" fontId="1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6" borderId="1" xfId="1" applyFill="1" applyBorder="1" applyAlignment="1">
      <alignment horizontal="center" vertical="center" wrapText="1"/>
    </xf>
    <xf numFmtId="20" fontId="1" fillId="6" borderId="15" xfId="0" applyNumberFormat="1" applyFont="1" applyFill="1" applyBorder="1" applyAlignment="1">
      <alignment horizontal="center" vertical="center"/>
    </xf>
    <xf numFmtId="49" fontId="1" fillId="6" borderId="15" xfId="0" applyNumberFormat="1" applyFont="1" applyFill="1" applyBorder="1" applyAlignment="1">
      <alignment horizontal="center" vertical="center" wrapText="1"/>
    </xf>
    <xf numFmtId="2" fontId="1" fillId="6" borderId="15" xfId="0" applyNumberFormat="1" applyFont="1" applyFill="1" applyBorder="1" applyAlignment="1">
      <alignment horizontal="center" vertical="center" wrapText="1"/>
    </xf>
    <xf numFmtId="164" fontId="1" fillId="6" borderId="15" xfId="0" applyNumberFormat="1" applyFont="1" applyFill="1" applyBorder="1" applyAlignment="1">
      <alignment horizontal="center" vertical="center" wrapText="1"/>
    </xf>
    <xf numFmtId="164" fontId="9" fillId="6" borderId="15" xfId="0" applyNumberFormat="1" applyFont="1" applyFill="1" applyBorder="1" applyAlignment="1">
      <alignment horizontal="center" vertical="center" wrapText="1"/>
    </xf>
    <xf numFmtId="164" fontId="7" fillId="6" borderId="15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5" borderId="11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164" fontId="2" fillId="3" borderId="15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43" fontId="2" fillId="3" borderId="15" xfId="2" applyFont="1" applyFill="1" applyBorder="1" applyAlignment="1">
      <alignment horizontal="center" vertical="center" wrapText="1"/>
    </xf>
    <xf numFmtId="43" fontId="2" fillId="3" borderId="14" xfId="2" applyFont="1" applyFill="1" applyBorder="1" applyAlignment="1">
      <alignment horizontal="center" vertical="center" wrapText="1"/>
    </xf>
    <xf numFmtId="164" fontId="14" fillId="3" borderId="15" xfId="0" applyNumberFormat="1" applyFont="1" applyFill="1" applyBorder="1" applyAlignment="1">
      <alignment horizontal="center" vertical="center" wrapText="1"/>
    </xf>
    <xf numFmtId="164" fontId="14" fillId="3" borderId="14" xfId="0" applyNumberFormat="1" applyFont="1" applyFill="1" applyBorder="1" applyAlignment="1">
      <alignment horizontal="center" vertical="center" wrapText="1"/>
    </xf>
    <xf numFmtId="43" fontId="1" fillId="0" borderId="15" xfId="2" applyFont="1" applyBorder="1" applyAlignment="1">
      <alignment horizontal="center" vertical="center" wrapText="1"/>
    </xf>
    <xf numFmtId="43" fontId="1" fillId="0" borderId="14" xfId="2" applyFont="1" applyBorder="1" applyAlignment="1">
      <alignment horizontal="center" vertical="center" wrapText="1"/>
    </xf>
    <xf numFmtId="43" fontId="1" fillId="0" borderId="2" xfId="2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4" fontId="1" fillId="5" borderId="15" xfId="0" applyNumberFormat="1" applyFont="1" applyFill="1" applyBorder="1" applyAlignment="1">
      <alignment horizontal="center" vertical="center" wrapText="1"/>
    </xf>
    <xf numFmtId="43" fontId="1" fillId="5" borderId="15" xfId="2" applyFont="1" applyFill="1" applyBorder="1" applyAlignment="1">
      <alignment horizontal="center" vertical="center" wrapText="1"/>
    </xf>
    <xf numFmtId="43" fontId="1" fillId="5" borderId="2" xfId="2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3" fontId="1" fillId="5" borderId="14" xfId="2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14" fontId="7" fillId="5" borderId="15" xfId="0" applyNumberFormat="1" applyFont="1" applyFill="1" applyBorder="1" applyAlignment="1">
      <alignment horizontal="center" vertical="center" wrapText="1"/>
    </xf>
    <xf numFmtId="0" fontId="1" fillId="10" borderId="15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28" fillId="10" borderId="27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center" vertical="center" wrapText="1"/>
    </xf>
    <xf numFmtId="14" fontId="1" fillId="10" borderId="15" xfId="0" applyNumberFormat="1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14" fontId="0" fillId="5" borderId="15" xfId="0" applyNumberFormat="1" applyFill="1" applyBorder="1" applyAlignment="1">
      <alignment horizontal="center" vertical="center" wrapText="1"/>
    </xf>
    <xf numFmtId="14" fontId="25" fillId="5" borderId="15" xfId="0" applyNumberFormat="1" applyFont="1" applyFill="1" applyBorder="1" applyAlignment="1">
      <alignment horizontal="center" vertical="center" wrapText="1"/>
    </xf>
    <xf numFmtId="0" fontId="25" fillId="5" borderId="14" xfId="0" applyFont="1" applyFill="1" applyBorder="1" applyAlignment="1">
      <alignment horizontal="center" vertical="center" wrapText="1"/>
    </xf>
    <xf numFmtId="0" fontId="25" fillId="5" borderId="15" xfId="0" applyFont="1" applyFill="1" applyBorder="1" applyAlignment="1">
      <alignment horizontal="center" vertical="center" wrapText="1"/>
    </xf>
    <xf numFmtId="14" fontId="9" fillId="5" borderId="15" xfId="0" applyNumberFormat="1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4" fontId="1" fillId="5" borderId="15" xfId="0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7" fillId="0" borderId="15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4" fontId="0" fillId="0" borderId="15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14" fontId="1" fillId="5" borderId="2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5">
    <cellStyle name="Гиперссылка" xfId="1" builtinId="8"/>
    <cellStyle name="Обычный" xfId="0" builtinId="0"/>
    <cellStyle name="Плохой" xfId="4" builtinId="27"/>
    <cellStyle name="Финансовый" xfId="2" builtinId="3"/>
    <cellStyle name="Финансовый 2" xfId="3"/>
  </cellStyles>
  <dxfs count="0"/>
  <tableStyles count="0" defaultTableStyle="TableStyleMedium9" defaultPivotStyle="PivotStyleLight16"/>
  <colors>
    <mruColors>
      <color rgb="FF92D050"/>
      <color rgb="FFFFFF99"/>
      <color rgb="FFFFFF66"/>
      <color rgb="FF99CC00"/>
      <color rgb="FFFFFFCC"/>
      <color rgb="FFFF99FF"/>
      <color rgb="FF005EA4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14%20&#1089;&#1087;%20&#1064;&#1074;&#1077;&#1076;&#1082;&#1080;&#1085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1123950</xdr:colOff>
      <xdr:row>113</xdr:row>
      <xdr:rowOff>9525</xdr:rowOff>
    </xdr:from>
    <xdr:ext cx="184731" cy="264560"/>
    <xdr:sp macro="" textlink="">
      <xdr:nvSpPr>
        <xdr:cNvPr id="2" name="TextBox 1"/>
        <xdr:cNvSpPr txBox="1"/>
      </xdr:nvSpPr>
      <xdr:spPr>
        <a:xfrm>
          <a:off x="8086725" y="16335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57150</xdr:colOff>
      <xdr:row>108</xdr:row>
      <xdr:rowOff>114300</xdr:rowOff>
    </xdr:from>
    <xdr:ext cx="184731" cy="264560"/>
    <xdr:sp macro="" textlink="">
      <xdr:nvSpPr>
        <xdr:cNvPr id="3" name="TextBox 2"/>
        <xdr:cNvSpPr txBox="1"/>
      </xdr:nvSpPr>
      <xdr:spPr>
        <a:xfrm>
          <a:off x="8753475" y="15487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809625</xdr:colOff>
      <xdr:row>10</xdr:row>
      <xdr:rowOff>0</xdr:rowOff>
    </xdr:from>
    <xdr:ext cx="184731" cy="264560"/>
    <xdr:sp macro="" textlink="">
      <xdr:nvSpPr>
        <xdr:cNvPr id="6" name="TextBox 5">
          <a:hlinkClick xmlns:r="http://schemas.openxmlformats.org/officeDocument/2006/relationships" r:id="rId1"/>
        </xdr:cNvPr>
        <xdr:cNvSpPr txBox="1"/>
      </xdr:nvSpPr>
      <xdr:spPr>
        <a:xfrm>
          <a:off x="12715875" y="10715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57150</xdr:colOff>
      <xdr:row>109</xdr:row>
      <xdr:rowOff>114300</xdr:rowOff>
    </xdr:from>
    <xdr:ext cx="184731" cy="264560"/>
    <xdr:sp macro="" textlink="">
      <xdr:nvSpPr>
        <xdr:cNvPr id="5" name="TextBox 4"/>
        <xdr:cNvSpPr txBox="1"/>
      </xdr:nvSpPr>
      <xdr:spPr>
        <a:xfrm>
          <a:off x="10111317" y="918612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57150</xdr:colOff>
      <xdr:row>111</xdr:row>
      <xdr:rowOff>114300</xdr:rowOff>
    </xdr:from>
    <xdr:ext cx="184731" cy="264560"/>
    <xdr:sp macro="" textlink="">
      <xdr:nvSpPr>
        <xdr:cNvPr id="7" name="TextBox 6"/>
        <xdr:cNvSpPr txBox="1"/>
      </xdr:nvSpPr>
      <xdr:spPr>
        <a:xfrm>
          <a:off x="10111317" y="924327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41</xdr:row>
      <xdr:rowOff>114300</xdr:rowOff>
    </xdr:from>
    <xdr:ext cx="184731" cy="264560"/>
    <xdr:sp macro="" textlink="">
      <xdr:nvSpPr>
        <xdr:cNvPr id="2" name="TextBox 1"/>
        <xdr:cNvSpPr txBox="1"/>
      </xdr:nvSpPr>
      <xdr:spPr>
        <a:xfrm>
          <a:off x="10106025" y="9185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\..\AppData\Local\Microsoft\Windows\96_&#1056;&#1077;&#1089;&#1091;&#1088;&#1089;&#1099;\&#1047;&#1072;&#1103;&#1074;&#1082;&#1080;\&#1047;&#1072;&#1103;&#1074;&#1082;&#1080;\2017\&#1047;&#1072;&#1103;&#1074;&#1082;&#1080;%20&#1089;&#1082;&#1072;&#1085;\&#1047;&#1072;&#1103;&#1074;&#1082;&#1080;%20&#1085;&#1072;%20&#1089;&#1086;&#1074;&#1084;&#1077;&#1089;&#1090;&#1085;&#1099;&#1081;%20&#1087;&#1086;&#1076;&#1074;&#1077;&#1089;\&#1053;&#1086;&#1074;&#1075;&#1086;&#1088;&#1086;&#1076;\&#8470;%2055&#1089;&#1087;%20&#1055;&#1040;&#1054;%20&#1056;&#1086;&#1089;&#1090;&#1077;&#1083;&#1077;&#1082;&#1086;&#1084;\&#1055;&#1077;&#1088;&#1077;&#1095;&#1077;&#1085;&#1100;%20&#1086;&#1087;&#1086;&#1088;.pdf" TargetMode="External"/><Relationship Id="rId3" Type="http://schemas.openxmlformats.org/officeDocument/2006/relationships/hyperlink" Target="../../AppData/Local/Microsoft/Windows/Temporary%20Internet%20Files/Content.Outlook/WTWETOCC/20%20&#1089;&#1087;%20&#1055;&#1040;&#1054;%20&#1042;&#1099;&#1084;&#1087;&#1077;&#1083;&#1050;&#1086;&#1084;/&#1087;&#1077;&#1088;&#1077;&#1095;&#1077;&#1085;&#1100;%20&#1086;&#1087;&#1086;&#1088;%20&#1055;&#1040;&#1054;%20&#1042;&#1099;&#1084;&#1087;&#1077;&#1083;-&#1050;&#1086;&#1084;.pdf" TargetMode="External"/><Relationship Id="rId7" Type="http://schemas.openxmlformats.org/officeDocument/2006/relationships/hyperlink" Target="../../AppData/Local/Microsoft/Windows/Temporary%20Internet%20Files/Content.Outlook/WTWETOCC/&#1042;&#1077;&#1083;&#1080;&#1082;&#1080;&#1081;%20&#1053;&#1086;&#1074;&#1075;&#1086;&#1088;&#1086;&#1076;/39&#1089;&#1087;%20&#1055;&#1040;&#1054;%20&#1056;&#1086;&#1089;&#1090;&#1077;&#1083;&#1077;&#1082;&#1086;&#1084;/&#1079;&#1072;&#1103;&#1074;&#1082;&#1072;%2039&#1089;&#1087;%20&#1087;&#1077;&#1088;&#1077;&#1095;&#1077;&#1085;&#1100;%20&#1086;&#1087;&#1086;&#1088;.pdf" TargetMode="External"/><Relationship Id="rId2" Type="http://schemas.openxmlformats.org/officeDocument/2006/relationships/hyperlink" Target="../../AppData/Local/Microsoft/Windows/Temporary%20Internet%20Files/Content.Outlook/WTWETOCC/14%20&#1089;&#1087;%20&#1064;&#1074;&#1077;&#1076;&#1082;&#1080;&#1085;/scanitto-pro.pdf" TargetMode="External"/><Relationship Id="rId1" Type="http://schemas.openxmlformats.org/officeDocument/2006/relationships/hyperlink" Target="../../AppData/Local/Microsoft/Windows/Temporary%20Internet%20Files/Content.Outlook/WTWETOCC/12&#1089;&#1087;%20&#1056;&#1086;&#1089;&#1090;&#1077;&#1083;&#1077;&#1082;&#1086;&#1084;/&#1055;&#1077;&#1088;&#1077;&#1095;&#1077;&#1085;&#1100;%20&#1086;&#1087;&#1086;&#1088;.pdf" TargetMode="External"/><Relationship Id="rId6" Type="http://schemas.openxmlformats.org/officeDocument/2006/relationships/hyperlink" Target="../../AppData/Local/Microsoft/Windows/Temporary%20Internet%20Files/Content.Outlook/WTWETOCC/&#1042;&#1077;&#1083;&#1080;&#1082;&#1080;&#1081;%20&#1053;&#1086;&#1074;&#1075;&#1086;&#1088;&#1086;&#1076;/24%20&#1089;&#1087;%20&#1042;&#1099;&#1084;&#1087;&#1077;&#1083;&#1050;&#1086;&#1084;/&#1055;&#1077;&#1088;&#1077;&#1095;&#1077;&#1085;&#1100;%20&#1086;&#1087;&#1086;&#1088;%2024&#1089;&#1087;%20&#1042;&#1099;&#1084;&#1087;&#1077;&#1083;&#1050;&#1086;&#1084;.pdf" TargetMode="External"/><Relationship Id="rId5" Type="http://schemas.openxmlformats.org/officeDocument/2006/relationships/hyperlink" Target="../../AppData/Local/Microsoft/Windows/Temporary%20Internet%20Files/Content.Outlook/WTWETOCC/&#1042;&#1077;&#1083;&#1080;&#1082;&#1080;&#1081;%20&#1053;&#1086;&#1074;&#1075;&#1086;&#1088;&#1086;&#1076;/23%20&#1089;&#1087;%20&#1053;&#1086;&#1074;&#1083;&#1072;&#1081;&#1085;/&#1055;&#1077;&#1088;&#1077;&#1095;&#1077;&#1085;&#1100;%20&#1086;&#1087;&#1086;&#1088;%2023&#1089;&#1087;%20&#1053;&#1086;&#1074;&#1083;&#1072;&#1081;&#1085;.pdf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../../AppData/Local/Microsoft/Windows/Temporary%20Internet%20Files/Content.Outlook/WTWETOCC/21%20&#1089;&#1087;%20&#1052;&#1077;&#1075;&#1072;&#1092;&#1086;&#1085;/&#1055;&#1077;&#1088;&#1077;&#1095;&#1077;&#1085;&#1100;%20&#1086;&#1087;&#1086;&#1088;%2021&#1089;&#1087;%20&#1084;&#1077;&#1075;&#1072;&#1092;&#1086;&#1085;.pdf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../../AppData/Local/Microsoft/Windows/Temporary%20Internet%20Files/Content.Outlook/WTWETOCC/21%20&#1089;&#1087;%20&#1052;&#1077;&#1075;&#1072;&#1092;&#1086;&#1085;/&#1055;&#1077;&#1088;&#1077;&#1095;&#1077;&#1085;&#1100;%20&#1086;&#1087;&#1086;&#1088;%2021&#1089;&#1087;%20&#1084;&#1077;&#1075;&#1072;&#1092;&#1086;&#1085;.pdf" TargetMode="External"/><Relationship Id="rId2" Type="http://schemas.openxmlformats.org/officeDocument/2006/relationships/hyperlink" Target="../../AppData/Local/Microsoft/Windows/Temporary%20Internet%20Files/Content.Outlook/WTWETOCC/20%20&#1089;&#1087;%20&#1055;&#1040;&#1054;%20&#1042;&#1099;&#1084;&#1087;&#1077;&#1083;&#1050;&#1086;&#1084;/&#1087;&#1077;&#1088;&#1077;&#1095;&#1077;&#1085;&#1100;%20&#1086;&#1087;&#1086;&#1088;%20&#1055;&#1040;&#1054;%20&#1042;&#1099;&#1084;&#1087;&#1077;&#1083;-&#1050;&#1086;&#1084;.pdf" TargetMode="External"/><Relationship Id="rId1" Type="http://schemas.openxmlformats.org/officeDocument/2006/relationships/hyperlink" Target="../../AppData/Local/Microsoft/Windows/Temporary%20Internet%20Files/Content.Outlook/WTWETOCC/12&#1089;&#1087;%20&#1056;&#1086;&#1089;&#1090;&#1077;&#1083;&#1077;&#1082;&#1086;&#1084;/&#1055;&#1077;&#1088;&#1077;&#1095;&#1077;&#1085;&#1100;%20&#1086;&#1087;&#1086;&#1088;.pdf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../../AppData/Local/Microsoft/Windows/Temporary%20Internet%20Files/Content.Outlook/WTWETOCC/&#1041;&#1086;&#1088;&#1086;&#1074;&#1080;&#1095;&#1080;/3&#1089;&#1087;&#1041;%20&#1052;&#1077;&#1075;&#1072;&#1092;&#1086;&#1085;/&#1050;&#1086;&#1087;&#1080;&#1103;%20&#1055;&#1088;&#1080;&#1083;_5%20&#1055;&#1077;&#1088;&#1077;&#1095;&#1077;&#1085;&#1100;%20&#1086;&#1087;&#1086;&#1088;_&#1048;&#1047;&#1052;%204%20&#1055;&#1077;&#1089;&#1090;&#1086;&#1074;&#1086;%20&#1091;&#1083;%20&#1050;&#1088;%20&#1047;&#1086;&#1088;&#1100;%20&#1065;&#1077;&#1088;&#1073;&#1072;&#1082;&#1086;&#1074;&#1072;.xls" TargetMode="External"/><Relationship Id="rId4" Type="http://schemas.openxmlformats.org/officeDocument/2006/relationships/hyperlink" Target="../../AppData/Local/Microsoft/Windows/Temporary%20Internet%20Files/Content.Outlook/WTWETOCC/&#1041;&#1086;&#1088;&#1086;&#1074;&#1080;&#1095;&#1080;/23&#1089;&#1087;%20&#1053;&#1086;&#1074;&#1083;&#1072;&#1081;&#1085;/&#1055;&#1077;&#1088;&#1077;&#1095;&#1077;&#1085;&#1100;%20&#1086;&#1087;&#1086;&#1088;%2023&#1089;&#1087;%20&#1053;&#1086;&#1074;&#1083;&#1072;&#1081;&#1085;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../../AppData/Local/Microsoft/Windows/Temporary%20Internet%20Files/Content.Outlook/WTWETOCC/21%20&#1089;&#1087;%20&#1052;&#1077;&#1075;&#1072;&#1092;&#1086;&#1085;/&#1055;&#1077;&#1088;&#1077;&#1095;&#1077;&#1085;&#1100;%20&#1086;&#1087;&#1086;&#1088;%2021&#1089;&#1087;%20&#1084;&#1077;&#1075;&#1072;&#1092;&#1086;&#1085;.pdf" TargetMode="External"/><Relationship Id="rId1" Type="http://schemas.openxmlformats.org/officeDocument/2006/relationships/hyperlink" Target="../../AppData/Local/Microsoft/Windows/Temporary%20Internet%20Files/Content.Outlook/WTWETOCC/12&#1089;&#1087;%20&#1056;&#1086;&#1089;&#1090;&#1077;&#1083;&#1077;&#1082;&#1086;&#1084;/&#1055;&#1077;&#1088;&#1077;&#1095;&#1077;&#1085;&#1100;%20&#1086;&#1087;&#1086;&#1088;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../../AppData/Local/Microsoft/Windows/Temporary%20Internet%20Files/Content.Outlook/WTWETOCC/21%20&#1089;&#1087;%20&#1052;&#1077;&#1075;&#1072;&#1092;&#1086;&#1085;/&#1055;&#1077;&#1088;&#1077;&#1095;&#1077;&#1085;&#1100;%20&#1086;&#1087;&#1086;&#1088;%2021&#1089;&#1087;%20&#1084;&#1077;&#1075;&#1072;&#1092;&#1086;&#1085;.pdf" TargetMode="External"/><Relationship Id="rId2" Type="http://schemas.openxmlformats.org/officeDocument/2006/relationships/hyperlink" Target="../../AppData/Local/Microsoft/Windows/Temporary%20Internet%20Files/Content.Outlook/WTWETOCC/20%20&#1089;&#1087;%20&#1055;&#1040;&#1054;%20&#1042;&#1099;&#1084;&#1087;&#1077;&#1083;&#1050;&#1086;&#1084;/&#1087;&#1077;&#1088;&#1077;&#1095;&#1077;&#1085;&#1100;%20&#1086;&#1087;&#1086;&#1088;%20&#1055;&#1040;&#1054;%20&#1042;&#1099;&#1084;&#1087;&#1077;&#1083;-&#1050;&#1086;&#1084;.pdf" TargetMode="External"/><Relationship Id="rId1" Type="http://schemas.openxmlformats.org/officeDocument/2006/relationships/hyperlink" Target="../../AppData/Local/Microsoft/Windows/Temporary%20Internet%20Files/Content.Outlook/WTWETOCC/12&#1089;&#1087;%20&#1056;&#1086;&#1089;&#1090;&#1077;&#1083;&#1077;&#1082;&#1086;&#1084;/&#1055;&#1077;&#1088;&#1077;&#1095;&#1077;&#1085;&#1100;%20&#1086;&#1087;&#1086;&#1088;.pdf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/../AppData/Local/Microsoft/Windows/Temporary%20Internet%20Files/Content.Outlook/WTWETOCC/&#1063;&#1091;&#1076;&#1086;&#1074;&#1086;/23&#1089;&#1087;%20&#1053;&#1086;&#1074;&#1083;&#1072;&#1081;&#1085;/&#1055;&#1077;&#1088;&#1077;&#1095;&#1077;&#1085;&#1100;%20&#1086;&#1087;&#1086;&#1088;%2023&#1089;&#1087;%20&#1063;&#1091;&#1076;&#1086;&#1074;&#1086;.pdf" TargetMode="External"/><Relationship Id="rId2" Type="http://schemas.openxmlformats.org/officeDocument/2006/relationships/hyperlink" Target="../../AppData/Local/Microsoft/Windows/Temporary%20Internet%20Files/Content.Outlook/WTWETOCC/21%20&#1089;&#1087;%20&#1052;&#1077;&#1075;&#1072;&#1092;&#1086;&#1085;/&#1055;&#1077;&#1088;&#1077;&#1095;&#1077;&#1085;&#1100;%20&#1086;&#1087;&#1086;&#1088;%2021&#1089;&#1087;%20&#1084;&#1077;&#1075;&#1072;&#1092;&#1086;&#1085;.pdf" TargetMode="External"/><Relationship Id="rId1" Type="http://schemas.openxmlformats.org/officeDocument/2006/relationships/hyperlink" Target="../../AppData/Local/Microsoft/Windows/Temporary%20Internet%20Files/Content.Outlook/WTWETOCC/12&#1089;&#1087;%20&#1056;&#1086;&#1089;&#1090;&#1077;&#1083;&#1077;&#1082;&#1086;&#1084;/&#1055;&#1077;&#1088;&#1077;&#1095;&#1077;&#1085;&#1100;%20&#1086;&#1087;&#1086;&#1088;.pdf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../../AppData/Local/Microsoft/Windows/Temporary%20Internet%20Files/Content.Outlook/WTWETOCC/&#1063;&#1091;&#1076;&#1086;&#1074;&#1086;/23&#1089;&#1087;%20&#1053;&#1086;&#1074;&#1083;&#1072;&#1081;&#1085;/&#1055;&#1077;&#1088;&#1077;&#1095;&#1077;&#1085;&#1100;%20&#1086;&#1087;&#1086;&#1088;%2023&#1089;&#1087;%20&#1052;&#1072;&#1083;&#1072;&#1103;%20&#1042;&#1080;&#1096;&#1077;&#1088;&#1072;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../../AppData/Local/Microsoft/Windows/Temporary%20Internet%20Files/Content.Outlook/WTWETOCC/21%20&#1089;&#1087;%20&#1052;&#1077;&#1075;&#1072;&#1092;&#1086;&#1085;/&#1055;&#1077;&#1088;&#1077;&#1095;&#1077;&#1085;&#1100;%20&#1086;&#1087;&#1086;&#1088;%2021&#1089;&#1087;%20&#1084;&#1077;&#1075;&#1072;&#1092;&#1086;&#1085;.pdf" TargetMode="External"/><Relationship Id="rId1" Type="http://schemas.openxmlformats.org/officeDocument/2006/relationships/hyperlink" Target="../../AppData/Local/Microsoft/Windows/Temporary%20Internet%20Files/Content.Outlook/WTWETOCC/12&#1089;&#1087;%20&#1056;&#1086;&#1089;&#1090;&#1077;&#1083;&#1077;&#1082;&#1086;&#1084;/&#1055;&#1077;&#1088;&#1077;&#1095;&#1077;&#1085;&#1100;%20&#1086;&#1087;&#1086;&#1088;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359"/>
  <sheetViews>
    <sheetView zoomScaleNormal="100" workbookViewId="0">
      <pane xSplit="2" ySplit="6" topLeftCell="L107" activePane="bottomRight" state="frozen"/>
      <selection pane="topRight" activeCell="C1" sqref="C1"/>
      <selection pane="bottomLeft" activeCell="A7" sqref="A7"/>
      <selection pane="bottomRight" activeCell="O111" sqref="O111"/>
    </sheetView>
  </sheetViews>
  <sheetFormatPr defaultColWidth="9.140625" defaultRowHeight="15" x14ac:dyDescent="0.25"/>
  <cols>
    <col min="1" max="1" width="11.85546875" style="1" bestFit="1" customWidth="1"/>
    <col min="2" max="2" width="30.28515625" style="38" customWidth="1"/>
    <col min="3" max="3" width="22.85546875" style="129" customWidth="1"/>
    <col min="4" max="4" width="11.140625" style="129" customWidth="1"/>
    <col min="5" max="5" width="16" style="129" customWidth="1"/>
    <col min="6" max="6" width="15.28515625" style="129" customWidth="1"/>
    <col min="7" max="7" width="46" style="129" customWidth="1"/>
    <col min="8" max="8" width="15.5703125" style="129" customWidth="1"/>
    <col min="9" max="9" width="12.28515625" style="129" bestFit="1" customWidth="1"/>
    <col min="10" max="10" width="21.28515625" style="129" customWidth="1"/>
    <col min="11" max="11" width="22" style="129" customWidth="1"/>
    <col min="12" max="12" width="23.28515625" style="129" customWidth="1"/>
    <col min="13" max="13" width="22.42578125" style="129" customWidth="1"/>
    <col min="14" max="14" width="13.7109375" style="130" customWidth="1"/>
    <col min="15" max="16" width="17.28515625" style="130" customWidth="1"/>
    <col min="17" max="17" width="18.5703125" style="130" customWidth="1"/>
    <col min="18" max="18" width="13.85546875" style="131" customWidth="1"/>
    <col min="19" max="19" width="14.28515625" style="131" customWidth="1"/>
    <col min="20" max="20" width="12.42578125" style="132" customWidth="1"/>
    <col min="21" max="21" width="14.5703125" style="133" customWidth="1"/>
    <col min="22" max="22" width="17.7109375" style="133" customWidth="1"/>
    <col min="23" max="23" width="13.5703125" style="130" customWidth="1"/>
    <col min="24" max="24" width="15.28515625" style="129" customWidth="1"/>
    <col min="25" max="25" width="18.5703125" style="407" customWidth="1"/>
    <col min="26" max="26" width="13.5703125" style="1" customWidth="1"/>
    <col min="27" max="27" width="16.7109375" style="1" customWidth="1"/>
    <col min="28" max="16384" width="9.140625" style="1"/>
  </cols>
  <sheetData>
    <row r="1" spans="1:27" ht="20.25" customHeight="1" x14ac:dyDescent="0.25">
      <c r="B1" s="143"/>
      <c r="I1" s="983"/>
      <c r="J1" s="983"/>
      <c r="K1" s="983"/>
    </row>
    <row r="2" spans="1:27" x14ac:dyDescent="0.25">
      <c r="A2" s="987" t="s">
        <v>11</v>
      </c>
      <c r="B2" s="987"/>
      <c r="C2" s="987"/>
      <c r="D2" s="987"/>
      <c r="E2" s="987"/>
      <c r="F2" s="987"/>
      <c r="G2" s="987"/>
      <c r="H2" s="987"/>
      <c r="I2" s="987"/>
      <c r="J2" s="987"/>
      <c r="K2" s="987"/>
    </row>
    <row r="3" spans="1:27" ht="15.75" thickBot="1" x14ac:dyDescent="0.3"/>
    <row r="4" spans="1:27" ht="62.25" customHeight="1" x14ac:dyDescent="0.25">
      <c r="A4" s="984" t="s">
        <v>0</v>
      </c>
      <c r="B4" s="990" t="s">
        <v>1</v>
      </c>
      <c r="C4" s="985" t="s">
        <v>5</v>
      </c>
      <c r="D4" s="991" t="s">
        <v>86</v>
      </c>
      <c r="E4" s="988" t="s">
        <v>2</v>
      </c>
      <c r="F4" s="989"/>
      <c r="G4" s="991" t="s">
        <v>12</v>
      </c>
      <c r="H4" s="984" t="s">
        <v>6</v>
      </c>
      <c r="I4" s="985"/>
      <c r="J4" s="993" t="s">
        <v>10</v>
      </c>
      <c r="K4" s="984" t="s">
        <v>9</v>
      </c>
      <c r="L4" s="997" t="s">
        <v>78</v>
      </c>
      <c r="M4" s="998" t="s">
        <v>13</v>
      </c>
      <c r="N4" s="997" t="s">
        <v>79</v>
      </c>
      <c r="O4" s="997" t="s">
        <v>80</v>
      </c>
      <c r="P4" s="998" t="s">
        <v>87</v>
      </c>
      <c r="Q4" s="998" t="s">
        <v>92</v>
      </c>
      <c r="R4" s="1000" t="s">
        <v>81</v>
      </c>
      <c r="S4" s="1001"/>
      <c r="T4" s="1002" t="s">
        <v>84</v>
      </c>
      <c r="U4" s="1004" t="s">
        <v>85</v>
      </c>
      <c r="V4" s="1004" t="s">
        <v>669</v>
      </c>
      <c r="W4" s="997" t="s">
        <v>14</v>
      </c>
      <c r="X4" s="997" t="s">
        <v>266</v>
      </c>
      <c r="Y4" s="408"/>
      <c r="Z4" s="2"/>
      <c r="AA4" s="2"/>
    </row>
    <row r="5" spans="1:27" ht="42.75" customHeight="1" x14ac:dyDescent="0.25">
      <c r="A5" s="986"/>
      <c r="B5" s="990"/>
      <c r="C5" s="992"/>
      <c r="D5" s="990"/>
      <c r="E5" s="128" t="s">
        <v>3</v>
      </c>
      <c r="F5" s="128" t="s">
        <v>4</v>
      </c>
      <c r="G5" s="990"/>
      <c r="H5" s="128" t="s">
        <v>7</v>
      </c>
      <c r="I5" s="128" t="s">
        <v>8</v>
      </c>
      <c r="J5" s="994"/>
      <c r="K5" s="986"/>
      <c r="L5" s="997"/>
      <c r="M5" s="999"/>
      <c r="N5" s="997"/>
      <c r="O5" s="997"/>
      <c r="P5" s="999"/>
      <c r="Q5" s="999"/>
      <c r="R5" s="23" t="s">
        <v>82</v>
      </c>
      <c r="S5" s="23" t="s">
        <v>83</v>
      </c>
      <c r="T5" s="1003"/>
      <c r="U5" s="1005"/>
      <c r="V5" s="1005"/>
      <c r="W5" s="997"/>
      <c r="X5" s="997"/>
      <c r="Y5" s="409">
        <v>43349</v>
      </c>
      <c r="Z5" s="2"/>
      <c r="AA5" s="2"/>
    </row>
    <row r="6" spans="1:27" ht="15.75" thickBot="1" x14ac:dyDescent="0.3">
      <c r="A6" s="65">
        <v>1</v>
      </c>
      <c r="B6" s="65">
        <v>2</v>
      </c>
      <c r="C6" s="65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25">
        <v>17</v>
      </c>
      <c r="R6" s="25">
        <v>18</v>
      </c>
      <c r="S6" s="25">
        <v>19</v>
      </c>
      <c r="T6" s="6">
        <v>20</v>
      </c>
      <c r="U6" s="6">
        <v>21</v>
      </c>
      <c r="V6" s="6">
        <v>22</v>
      </c>
      <c r="W6" s="4">
        <v>23</v>
      </c>
      <c r="X6" s="4">
        <v>24</v>
      </c>
      <c r="Y6" s="408"/>
      <c r="Z6" s="2"/>
      <c r="AA6" s="2"/>
    </row>
    <row r="7" spans="1:27" ht="120" x14ac:dyDescent="0.25">
      <c r="A7" s="7">
        <v>4</v>
      </c>
      <c r="B7" s="5" t="s">
        <v>19</v>
      </c>
      <c r="C7" s="67" t="s">
        <v>35</v>
      </c>
      <c r="D7" s="5" t="s">
        <v>20</v>
      </c>
      <c r="E7" s="14">
        <v>42220</v>
      </c>
      <c r="F7" s="5" t="s">
        <v>23</v>
      </c>
      <c r="G7" s="5" t="s">
        <v>21</v>
      </c>
      <c r="H7" s="14">
        <v>42217</v>
      </c>
      <c r="I7" s="14">
        <v>42948</v>
      </c>
      <c r="J7" s="5" t="s">
        <v>22</v>
      </c>
      <c r="K7" s="8"/>
      <c r="L7" s="52" t="s">
        <v>88</v>
      </c>
      <c r="M7" s="52" t="s">
        <v>117</v>
      </c>
      <c r="N7" s="52" t="s">
        <v>64</v>
      </c>
      <c r="O7" s="61">
        <v>42320</v>
      </c>
      <c r="P7" s="61">
        <v>42412</v>
      </c>
      <c r="Q7" s="93" t="s">
        <v>1261</v>
      </c>
      <c r="R7" s="172">
        <v>39</v>
      </c>
      <c r="S7" s="172">
        <v>0</v>
      </c>
      <c r="T7" s="99" t="s">
        <v>1145</v>
      </c>
      <c r="U7" s="171" t="s">
        <v>1262</v>
      </c>
      <c r="V7" s="171" t="s">
        <v>296</v>
      </c>
      <c r="W7" s="93" t="s">
        <v>1084</v>
      </c>
      <c r="X7" s="52" t="s">
        <v>276</v>
      </c>
      <c r="Y7" s="410" t="s">
        <v>1257</v>
      </c>
      <c r="Z7" s="2"/>
      <c r="AA7" s="2"/>
    </row>
    <row r="8" spans="1:27" ht="183" customHeight="1" x14ac:dyDescent="0.25">
      <c r="A8" s="7">
        <v>5</v>
      </c>
      <c r="B8" s="5" t="s">
        <v>1144</v>
      </c>
      <c r="C8" s="67" t="s">
        <v>35</v>
      </c>
      <c r="D8" s="5" t="s">
        <v>24</v>
      </c>
      <c r="E8" s="14">
        <v>42222</v>
      </c>
      <c r="F8" s="5" t="s">
        <v>25</v>
      </c>
      <c r="G8" s="5" t="s">
        <v>26</v>
      </c>
      <c r="H8" s="14">
        <v>42222</v>
      </c>
      <c r="I8" s="14">
        <v>44053</v>
      </c>
      <c r="J8" s="5" t="s">
        <v>27</v>
      </c>
      <c r="K8" s="8"/>
      <c r="L8" s="52" t="s">
        <v>2102</v>
      </c>
      <c r="M8" s="52" t="s">
        <v>118</v>
      </c>
      <c r="N8" s="93" t="s">
        <v>253</v>
      </c>
      <c r="O8" s="61">
        <v>42283</v>
      </c>
      <c r="P8" s="61">
        <v>42375</v>
      </c>
      <c r="Q8" s="61" t="s">
        <v>1322</v>
      </c>
      <c r="R8" s="200">
        <v>2</v>
      </c>
      <c r="S8" s="200">
        <v>6</v>
      </c>
      <c r="T8" s="99" t="s">
        <v>1145</v>
      </c>
      <c r="U8" s="171" t="s">
        <v>1192</v>
      </c>
      <c r="V8" s="56" t="s">
        <v>790</v>
      </c>
      <c r="W8" s="93" t="s">
        <v>274</v>
      </c>
      <c r="X8" s="52" t="s">
        <v>277</v>
      </c>
      <c r="Y8" s="408"/>
      <c r="Z8" s="2"/>
      <c r="AA8" s="2"/>
    </row>
    <row r="9" spans="1:27" s="135" customFormat="1" ht="90" x14ac:dyDescent="0.25">
      <c r="A9" s="64">
        <v>7</v>
      </c>
      <c r="B9" s="58" t="s">
        <v>28</v>
      </c>
      <c r="C9" s="68" t="s">
        <v>16</v>
      </c>
      <c r="D9" s="58" t="s">
        <v>31</v>
      </c>
      <c r="E9" s="59">
        <v>42227</v>
      </c>
      <c r="F9" s="58" t="s">
        <v>30</v>
      </c>
      <c r="G9" s="58" t="s">
        <v>29</v>
      </c>
      <c r="H9" s="59">
        <v>42227</v>
      </c>
      <c r="I9" s="59">
        <v>46022</v>
      </c>
      <c r="J9" s="58" t="s">
        <v>27</v>
      </c>
      <c r="K9" s="60"/>
      <c r="L9" s="52" t="s">
        <v>89</v>
      </c>
      <c r="M9" s="52" t="s">
        <v>119</v>
      </c>
      <c r="N9" s="52" t="s">
        <v>66</v>
      </c>
      <c r="O9" s="61">
        <v>42297</v>
      </c>
      <c r="P9" s="53">
        <v>42389</v>
      </c>
      <c r="Q9" s="93" t="s">
        <v>1323</v>
      </c>
      <c r="R9" s="172">
        <v>4</v>
      </c>
      <c r="S9" s="172">
        <v>0</v>
      </c>
      <c r="T9" s="99" t="s">
        <v>1145</v>
      </c>
      <c r="U9" s="171" t="s">
        <v>1169</v>
      </c>
      <c r="V9" s="52" t="s">
        <v>264</v>
      </c>
      <c r="W9" s="52"/>
      <c r="X9" s="52" t="s">
        <v>317</v>
      </c>
      <c r="Y9" s="411" t="s">
        <v>1112</v>
      </c>
      <c r="Z9" s="134"/>
      <c r="AA9" s="134"/>
    </row>
    <row r="10" spans="1:27" s="135" customFormat="1" ht="90" x14ac:dyDescent="0.25">
      <c r="A10" s="64">
        <v>9</v>
      </c>
      <c r="B10" s="58" t="s">
        <v>28</v>
      </c>
      <c r="C10" s="68" t="s">
        <v>16</v>
      </c>
      <c r="D10" s="58" t="s">
        <v>32</v>
      </c>
      <c r="E10" s="59">
        <v>42227</v>
      </c>
      <c r="F10" s="58" t="s">
        <v>34</v>
      </c>
      <c r="G10" s="58" t="s">
        <v>33</v>
      </c>
      <c r="H10" s="59">
        <v>42227</v>
      </c>
      <c r="I10" s="59">
        <v>46022</v>
      </c>
      <c r="J10" s="58" t="s">
        <v>27</v>
      </c>
      <c r="K10" s="60"/>
      <c r="L10" s="52" t="s">
        <v>89</v>
      </c>
      <c r="M10" s="52" t="s">
        <v>120</v>
      </c>
      <c r="N10" s="52" t="s">
        <v>65</v>
      </c>
      <c r="O10" s="61">
        <v>42297</v>
      </c>
      <c r="P10" s="53">
        <v>42389</v>
      </c>
      <c r="Q10" s="93" t="s">
        <v>1342</v>
      </c>
      <c r="R10" s="172">
        <v>12</v>
      </c>
      <c r="S10" s="172">
        <v>0</v>
      </c>
      <c r="T10" s="99" t="s">
        <v>1145</v>
      </c>
      <c r="U10" s="171" t="s">
        <v>1170</v>
      </c>
      <c r="V10" s="52" t="s">
        <v>264</v>
      </c>
      <c r="W10" s="52"/>
      <c r="X10" s="52" t="s">
        <v>317</v>
      </c>
      <c r="Y10" s="411" t="s">
        <v>1112</v>
      </c>
      <c r="Z10" s="134"/>
      <c r="AA10" s="134"/>
    </row>
    <row r="11" spans="1:27" ht="165" x14ac:dyDescent="0.25">
      <c r="A11" s="229">
        <v>12</v>
      </c>
      <c r="B11" s="120" t="s">
        <v>18</v>
      </c>
      <c r="C11" s="230" t="s">
        <v>16</v>
      </c>
      <c r="D11" s="120" t="s">
        <v>37</v>
      </c>
      <c r="E11" s="223">
        <v>42248</v>
      </c>
      <c r="F11" s="120" t="s">
        <v>38</v>
      </c>
      <c r="G11" s="231" t="s">
        <v>40</v>
      </c>
      <c r="H11" s="223">
        <v>42309</v>
      </c>
      <c r="I11" s="223">
        <v>42735</v>
      </c>
      <c r="J11" s="120" t="s">
        <v>39</v>
      </c>
      <c r="K11" s="221"/>
      <c r="L11" s="120" t="s">
        <v>183</v>
      </c>
      <c r="M11" s="120" t="s">
        <v>184</v>
      </c>
      <c r="N11" s="121" t="s">
        <v>185</v>
      </c>
      <c r="O11" s="122">
        <v>42424</v>
      </c>
      <c r="P11" s="122">
        <v>42514</v>
      </c>
      <c r="Q11" s="123" t="s">
        <v>1058</v>
      </c>
      <c r="R11" s="227" t="s">
        <v>1059</v>
      </c>
      <c r="S11" s="227" t="s">
        <v>1060</v>
      </c>
      <c r="T11" s="228">
        <v>137</v>
      </c>
      <c r="U11" s="241" t="s">
        <v>1061</v>
      </c>
      <c r="V11" s="121"/>
      <c r="W11" s="123" t="s">
        <v>487</v>
      </c>
      <c r="X11" s="120" t="s">
        <v>265</v>
      </c>
      <c r="Y11" s="408"/>
      <c r="Z11" s="2"/>
      <c r="AA11" s="2"/>
    </row>
    <row r="12" spans="1:27" ht="195" x14ac:dyDescent="0.25">
      <c r="A12" s="7">
        <v>14</v>
      </c>
      <c r="B12" s="5" t="s">
        <v>53</v>
      </c>
      <c r="C12" s="67" t="s">
        <v>54</v>
      </c>
      <c r="D12" s="58" t="s">
        <v>55</v>
      </c>
      <c r="E12" s="14">
        <v>42264</v>
      </c>
      <c r="F12" s="5" t="s">
        <v>56</v>
      </c>
      <c r="G12" s="77" t="s">
        <v>57</v>
      </c>
      <c r="H12" s="14">
        <v>42005</v>
      </c>
      <c r="I12" s="14">
        <v>42735</v>
      </c>
      <c r="J12" s="5" t="s">
        <v>58</v>
      </c>
      <c r="K12" s="8"/>
      <c r="L12" s="52" t="s">
        <v>143</v>
      </c>
      <c r="M12" s="52" t="s">
        <v>141</v>
      </c>
      <c r="N12" s="52" t="s">
        <v>142</v>
      </c>
      <c r="O12" s="61">
        <v>42760</v>
      </c>
      <c r="P12" s="57"/>
      <c r="Q12" s="86" t="s">
        <v>1162</v>
      </c>
      <c r="R12" s="54" t="s">
        <v>684</v>
      </c>
      <c r="S12" s="54" t="s">
        <v>685</v>
      </c>
      <c r="T12" s="55">
        <v>103.5</v>
      </c>
      <c r="U12" s="56" t="s">
        <v>1121</v>
      </c>
      <c r="V12" s="56"/>
      <c r="W12" s="52"/>
      <c r="X12" s="52" t="s">
        <v>656</v>
      </c>
      <c r="Y12" s="408" t="s">
        <v>1129</v>
      </c>
      <c r="Z12" s="2"/>
      <c r="AA12" s="2"/>
    </row>
    <row r="13" spans="1:27" x14ac:dyDescent="0.25">
      <c r="A13" s="7"/>
      <c r="B13" s="496" t="s">
        <v>53</v>
      </c>
      <c r="C13" s="67"/>
      <c r="D13" s="58"/>
      <c r="E13" s="369"/>
      <c r="F13" s="496"/>
      <c r="G13" s="77"/>
      <c r="H13" s="369"/>
      <c r="I13" s="369"/>
      <c r="J13" s="496"/>
      <c r="K13" s="161"/>
      <c r="L13" s="52"/>
      <c r="M13" s="52"/>
      <c r="N13" s="52" t="s">
        <v>2308</v>
      </c>
      <c r="O13" s="61">
        <v>44301</v>
      </c>
      <c r="P13" s="57"/>
      <c r="Q13" s="86"/>
      <c r="R13" s="54">
        <v>108723.25</v>
      </c>
      <c r="S13" s="54">
        <v>842</v>
      </c>
      <c r="T13" s="55">
        <v>105.25</v>
      </c>
      <c r="U13" s="56">
        <v>109565.25</v>
      </c>
      <c r="V13" s="56"/>
      <c r="W13" s="52"/>
      <c r="X13" s="52"/>
      <c r="Y13" s="408"/>
      <c r="Z13" s="2"/>
      <c r="AA13" s="2"/>
    </row>
    <row r="14" spans="1:27" ht="182.25" customHeight="1" x14ac:dyDescent="0.25">
      <c r="A14" s="8">
        <v>15</v>
      </c>
      <c r="B14" s="5" t="s">
        <v>1330</v>
      </c>
      <c r="C14" s="67" t="s">
        <v>35</v>
      </c>
      <c r="D14" s="5" t="s">
        <v>60</v>
      </c>
      <c r="E14" s="14">
        <v>42277</v>
      </c>
      <c r="F14" s="5" t="s">
        <v>61</v>
      </c>
      <c r="G14" s="22" t="s">
        <v>62</v>
      </c>
      <c r="H14" s="14">
        <v>42278</v>
      </c>
      <c r="I14" s="14">
        <v>44196</v>
      </c>
      <c r="J14" s="5" t="s">
        <v>58</v>
      </c>
      <c r="K14" s="8"/>
      <c r="L14" s="52" t="s">
        <v>90</v>
      </c>
      <c r="M14" s="52" t="s">
        <v>121</v>
      </c>
      <c r="N14" s="52" t="s">
        <v>67</v>
      </c>
      <c r="O14" s="61">
        <v>42349</v>
      </c>
      <c r="P14" s="61">
        <v>42440</v>
      </c>
      <c r="Q14" s="93" t="s">
        <v>1345</v>
      </c>
      <c r="R14" s="172">
        <v>22</v>
      </c>
      <c r="S14" s="172">
        <v>2</v>
      </c>
      <c r="T14" s="99" t="s">
        <v>1277</v>
      </c>
      <c r="U14" s="171" t="s">
        <v>1278</v>
      </c>
      <c r="V14" s="93" t="s">
        <v>494</v>
      </c>
      <c r="W14" s="93" t="s">
        <v>672</v>
      </c>
      <c r="X14" s="52" t="s">
        <v>275</v>
      </c>
      <c r="Y14" s="408" t="s">
        <v>1119</v>
      </c>
      <c r="Z14" s="2" t="s">
        <v>1334</v>
      </c>
      <c r="AA14" s="2"/>
    </row>
    <row r="15" spans="1:27" s="135" customFormat="1" ht="74.25" customHeight="1" x14ac:dyDescent="0.25">
      <c r="A15" s="510" t="s">
        <v>2235</v>
      </c>
      <c r="B15" s="58" t="s">
        <v>2231</v>
      </c>
      <c r="C15" s="68"/>
      <c r="D15" s="58"/>
      <c r="E15" s="59"/>
      <c r="F15" s="58"/>
      <c r="G15" s="505"/>
      <c r="H15" s="59"/>
      <c r="I15" s="59"/>
      <c r="J15" s="496" t="s">
        <v>58</v>
      </c>
      <c r="K15" s="60"/>
      <c r="L15" s="58" t="s">
        <v>2237</v>
      </c>
      <c r="M15" s="58"/>
      <c r="N15" s="58" t="s">
        <v>2232</v>
      </c>
      <c r="O15" s="506">
        <v>44159</v>
      </c>
      <c r="P15" s="506"/>
      <c r="Q15" s="473"/>
      <c r="R15" s="474"/>
      <c r="S15" s="474"/>
      <c r="T15" s="475"/>
      <c r="U15" s="507"/>
      <c r="V15" s="473"/>
      <c r="W15" s="473"/>
      <c r="X15" s="58"/>
      <c r="Y15" s="415" t="s">
        <v>2240</v>
      </c>
      <c r="Z15" s="134"/>
      <c r="AA15" s="134"/>
    </row>
    <row r="16" spans="1:27" ht="186" customHeight="1" x14ac:dyDescent="0.25">
      <c r="A16" s="8">
        <v>17</v>
      </c>
      <c r="B16" s="5" t="s">
        <v>28</v>
      </c>
      <c r="C16" s="66" t="s">
        <v>16</v>
      </c>
      <c r="D16" s="5" t="s">
        <v>68</v>
      </c>
      <c r="E16" s="14">
        <v>42284</v>
      </c>
      <c r="F16" s="5" t="s">
        <v>69</v>
      </c>
      <c r="G16" s="5" t="s">
        <v>114</v>
      </c>
      <c r="H16" s="14">
        <v>42278</v>
      </c>
      <c r="I16" s="14">
        <v>47848</v>
      </c>
      <c r="J16" s="5" t="s">
        <v>58</v>
      </c>
      <c r="K16" s="5"/>
      <c r="L16" s="52" t="s">
        <v>111</v>
      </c>
      <c r="M16" s="52" t="s">
        <v>187</v>
      </c>
      <c r="N16" s="52" t="s">
        <v>115</v>
      </c>
      <c r="O16" s="61">
        <v>42453</v>
      </c>
      <c r="P16" s="61">
        <v>42545</v>
      </c>
      <c r="Q16" s="93" t="s">
        <v>1341</v>
      </c>
      <c r="R16" s="172">
        <v>158</v>
      </c>
      <c r="S16" s="172" t="s">
        <v>773</v>
      </c>
      <c r="T16" s="99" t="s">
        <v>1145</v>
      </c>
      <c r="U16" s="171" t="s">
        <v>1172</v>
      </c>
      <c r="V16" s="56" t="s">
        <v>784</v>
      </c>
      <c r="W16" s="52"/>
      <c r="X16" s="52" t="s">
        <v>267</v>
      </c>
      <c r="Y16" s="411" t="s">
        <v>1113</v>
      </c>
      <c r="Z16" s="2"/>
      <c r="AA16" s="2"/>
    </row>
    <row r="17" spans="1:27" ht="90" x14ac:dyDescent="0.25">
      <c r="A17" s="8">
        <v>18</v>
      </c>
      <c r="B17" s="5" t="s">
        <v>28</v>
      </c>
      <c r="C17" s="66" t="s">
        <v>16</v>
      </c>
      <c r="D17" s="5" t="s">
        <v>71</v>
      </c>
      <c r="E17" s="14">
        <v>42285</v>
      </c>
      <c r="F17" s="19" t="s">
        <v>70</v>
      </c>
      <c r="G17" s="5" t="s">
        <v>72</v>
      </c>
      <c r="H17" s="14">
        <v>42278</v>
      </c>
      <c r="I17" s="14">
        <v>47848</v>
      </c>
      <c r="J17" s="5" t="s">
        <v>58</v>
      </c>
      <c r="K17" s="8"/>
      <c r="L17" s="52" t="s">
        <v>111</v>
      </c>
      <c r="M17" s="52" t="s">
        <v>112</v>
      </c>
      <c r="N17" s="52" t="s">
        <v>113</v>
      </c>
      <c r="O17" s="61">
        <v>42398</v>
      </c>
      <c r="P17" s="61">
        <v>42489</v>
      </c>
      <c r="Q17" s="61" t="s">
        <v>1340</v>
      </c>
      <c r="R17" s="172">
        <v>2</v>
      </c>
      <c r="S17" s="172">
        <v>0</v>
      </c>
      <c r="T17" s="99" t="s">
        <v>1145</v>
      </c>
      <c r="U17" s="171" t="s">
        <v>1171</v>
      </c>
      <c r="V17" s="52" t="s">
        <v>315</v>
      </c>
      <c r="W17" s="52"/>
      <c r="X17" s="52" t="s">
        <v>316</v>
      </c>
      <c r="Y17" s="411" t="s">
        <v>1112</v>
      </c>
      <c r="Z17" s="2"/>
      <c r="AA17" s="2"/>
    </row>
    <row r="18" spans="1:27" ht="150" x14ac:dyDescent="0.25">
      <c r="A18" s="8">
        <v>19</v>
      </c>
      <c r="B18" s="5" t="s">
        <v>1742</v>
      </c>
      <c r="C18" s="67" t="s">
        <v>192</v>
      </c>
      <c r="D18" s="5" t="s">
        <v>1739</v>
      </c>
      <c r="E18" s="14" t="s">
        <v>1740</v>
      </c>
      <c r="F18" s="5" t="s">
        <v>1741</v>
      </c>
      <c r="G18" s="5" t="s">
        <v>73</v>
      </c>
      <c r="H18" s="14">
        <v>42370</v>
      </c>
      <c r="I18" s="14">
        <v>46022</v>
      </c>
      <c r="J18" s="100" t="s">
        <v>17</v>
      </c>
      <c r="K18" s="8"/>
      <c r="L18" s="52" t="s">
        <v>1137</v>
      </c>
      <c r="M18" s="52" t="s">
        <v>178</v>
      </c>
      <c r="N18" s="52" t="s">
        <v>179</v>
      </c>
      <c r="O18" s="61">
        <v>42395</v>
      </c>
      <c r="P18" s="61">
        <v>42486</v>
      </c>
      <c r="Q18" s="61" t="s">
        <v>1749</v>
      </c>
      <c r="R18" s="172" t="s">
        <v>755</v>
      </c>
      <c r="S18" s="172">
        <v>0</v>
      </c>
      <c r="T18" s="99" t="s">
        <v>1145</v>
      </c>
      <c r="U18" s="171" t="s">
        <v>1146</v>
      </c>
      <c r="V18" s="56" t="s">
        <v>784</v>
      </c>
      <c r="W18" s="52"/>
      <c r="X18" s="52" t="s">
        <v>268</v>
      </c>
      <c r="Y18" s="412" t="s">
        <v>1140</v>
      </c>
      <c r="Z18" s="2"/>
      <c r="AA18" s="2"/>
    </row>
    <row r="19" spans="1:27" ht="90" x14ac:dyDescent="0.25">
      <c r="A19" s="8">
        <v>20</v>
      </c>
      <c r="B19" s="5" t="s">
        <v>74</v>
      </c>
      <c r="C19" s="67" t="s">
        <v>16</v>
      </c>
      <c r="D19" s="97" t="s">
        <v>75</v>
      </c>
      <c r="E19" s="28">
        <v>42293</v>
      </c>
      <c r="F19" s="97" t="s">
        <v>76</v>
      </c>
      <c r="G19" s="37" t="s">
        <v>77</v>
      </c>
      <c r="H19" s="28">
        <v>42370</v>
      </c>
      <c r="I19" s="28">
        <v>46174</v>
      </c>
      <c r="J19" s="97" t="s">
        <v>58</v>
      </c>
      <c r="K19" s="8"/>
      <c r="L19" s="52" t="s">
        <v>193</v>
      </c>
      <c r="M19" s="52" t="s">
        <v>195</v>
      </c>
      <c r="N19" s="52" t="s">
        <v>194</v>
      </c>
      <c r="O19" s="61">
        <v>42444</v>
      </c>
      <c r="P19" s="61">
        <v>42536</v>
      </c>
      <c r="Q19" s="93" t="s">
        <v>1201</v>
      </c>
      <c r="R19" s="172">
        <v>386</v>
      </c>
      <c r="S19" s="172">
        <v>138</v>
      </c>
      <c r="T19" s="99" t="s">
        <v>1145</v>
      </c>
      <c r="U19" s="171" t="s">
        <v>1202</v>
      </c>
      <c r="V19" s="56" t="s">
        <v>784</v>
      </c>
      <c r="W19" s="57"/>
      <c r="X19" s="52" t="s">
        <v>268</v>
      </c>
      <c r="Y19" s="411" t="s">
        <v>1112</v>
      </c>
      <c r="Z19" s="2"/>
      <c r="AA19" s="2"/>
    </row>
    <row r="20" spans="1:27" ht="178.5" customHeight="1" x14ac:dyDescent="0.25">
      <c r="A20" s="8">
        <v>21</v>
      </c>
      <c r="B20" s="5" t="s">
        <v>103</v>
      </c>
      <c r="C20" s="67" t="s">
        <v>16</v>
      </c>
      <c r="D20" s="97" t="s">
        <v>104</v>
      </c>
      <c r="E20" s="28">
        <v>42298</v>
      </c>
      <c r="F20" s="97" t="s">
        <v>105</v>
      </c>
      <c r="G20" s="37" t="s">
        <v>106</v>
      </c>
      <c r="H20" s="28">
        <v>42370</v>
      </c>
      <c r="I20" s="28">
        <v>44196</v>
      </c>
      <c r="J20" s="97" t="s">
        <v>58</v>
      </c>
      <c r="K20" s="8"/>
      <c r="L20" s="52" t="s">
        <v>186</v>
      </c>
      <c r="M20" s="52" t="s">
        <v>188</v>
      </c>
      <c r="N20" s="52" t="s">
        <v>189</v>
      </c>
      <c r="O20" s="61">
        <v>42459</v>
      </c>
      <c r="P20" s="61">
        <v>42551</v>
      </c>
      <c r="Q20" s="93" t="s">
        <v>1625</v>
      </c>
      <c r="R20" s="172" t="s">
        <v>1626</v>
      </c>
      <c r="S20" s="172" t="s">
        <v>1587</v>
      </c>
      <c r="T20" s="99" t="s">
        <v>1145</v>
      </c>
      <c r="U20" s="171" t="s">
        <v>1627</v>
      </c>
      <c r="V20" s="56" t="s">
        <v>784</v>
      </c>
      <c r="W20" s="93" t="s">
        <v>680</v>
      </c>
      <c r="X20" s="52" t="s">
        <v>269</v>
      </c>
      <c r="Y20" s="410" t="s">
        <v>1098</v>
      </c>
      <c r="Z20" s="2"/>
      <c r="AA20" s="2"/>
    </row>
    <row r="21" spans="1:27" ht="90" x14ac:dyDescent="0.25">
      <c r="A21" s="8">
        <v>23</v>
      </c>
      <c r="B21" s="160" t="s">
        <v>1330</v>
      </c>
      <c r="C21" s="67" t="s">
        <v>35</v>
      </c>
      <c r="D21" s="5" t="s">
        <v>157</v>
      </c>
      <c r="E21" s="14">
        <v>42346</v>
      </c>
      <c r="F21" s="5" t="s">
        <v>158</v>
      </c>
      <c r="G21" s="21" t="s">
        <v>162</v>
      </c>
      <c r="H21" s="14">
        <v>42370</v>
      </c>
      <c r="I21" s="14">
        <v>46022</v>
      </c>
      <c r="J21" s="97" t="s">
        <v>58</v>
      </c>
      <c r="K21" s="8"/>
      <c r="L21" s="52" t="s">
        <v>228</v>
      </c>
      <c r="M21" s="52" t="s">
        <v>259</v>
      </c>
      <c r="N21" s="52" t="s">
        <v>227</v>
      </c>
      <c r="O21" s="61">
        <v>42601</v>
      </c>
      <c r="P21" s="61">
        <v>42693</v>
      </c>
      <c r="Q21" s="93" t="s">
        <v>1346</v>
      </c>
      <c r="R21" s="172">
        <v>392</v>
      </c>
      <c r="S21" s="172">
        <v>20</v>
      </c>
      <c r="T21" s="99" t="s">
        <v>1069</v>
      </c>
      <c r="U21" s="171" t="s">
        <v>1279</v>
      </c>
      <c r="V21" s="56" t="s">
        <v>784</v>
      </c>
      <c r="W21" s="57"/>
      <c r="X21" s="52" t="s">
        <v>396</v>
      </c>
      <c r="Y21" s="408" t="s">
        <v>1119</v>
      </c>
      <c r="Z21" s="2" t="s">
        <v>1335</v>
      </c>
      <c r="AA21" s="2"/>
    </row>
    <row r="22" spans="1:27" s="135" customFormat="1" ht="45" x14ac:dyDescent="0.25">
      <c r="A22" s="510" t="s">
        <v>2234</v>
      </c>
      <c r="B22" s="58" t="s">
        <v>2231</v>
      </c>
      <c r="C22" s="447"/>
      <c r="D22" s="58"/>
      <c r="E22" s="59"/>
      <c r="F22" s="58"/>
      <c r="G22" s="508"/>
      <c r="H22" s="59"/>
      <c r="I22" s="59"/>
      <c r="J22" s="470" t="s">
        <v>58</v>
      </c>
      <c r="K22" s="60"/>
      <c r="L22" s="58" t="s">
        <v>2237</v>
      </c>
      <c r="M22" s="58"/>
      <c r="N22" s="60" t="s">
        <v>2233</v>
      </c>
      <c r="O22" s="506">
        <v>44159</v>
      </c>
      <c r="P22" s="506"/>
      <c r="Q22" s="473"/>
      <c r="R22" s="474"/>
      <c r="S22" s="474"/>
      <c r="T22" s="475"/>
      <c r="U22" s="507"/>
      <c r="V22" s="476"/>
      <c r="W22" s="509"/>
      <c r="X22" s="58"/>
      <c r="Y22" s="415" t="s">
        <v>2240</v>
      </c>
      <c r="Z22" s="134"/>
      <c r="AA22" s="134"/>
    </row>
    <row r="23" spans="1:27" s="137" customFormat="1" ht="75" x14ac:dyDescent="0.25">
      <c r="A23" s="114">
        <v>24</v>
      </c>
      <c r="B23" s="102" t="s">
        <v>151</v>
      </c>
      <c r="C23" s="116" t="s">
        <v>16</v>
      </c>
      <c r="D23" s="102" t="s">
        <v>160</v>
      </c>
      <c r="E23" s="107">
        <v>42346</v>
      </c>
      <c r="F23" s="102" t="s">
        <v>161</v>
      </c>
      <c r="G23" s="117" t="s">
        <v>163</v>
      </c>
      <c r="H23" s="107">
        <v>42358</v>
      </c>
      <c r="I23" s="107">
        <v>46022</v>
      </c>
      <c r="J23" s="102" t="s">
        <v>164</v>
      </c>
      <c r="K23" s="114" t="s">
        <v>486</v>
      </c>
      <c r="L23" s="102" t="s">
        <v>193</v>
      </c>
      <c r="M23" s="102" t="s">
        <v>217</v>
      </c>
      <c r="N23" s="114" t="s">
        <v>218</v>
      </c>
      <c r="O23" s="106">
        <v>42446</v>
      </c>
      <c r="P23" s="106">
        <v>42538</v>
      </c>
      <c r="Q23" s="115" t="s">
        <v>281</v>
      </c>
      <c r="R23" s="102">
        <v>0</v>
      </c>
      <c r="S23" s="102">
        <v>1</v>
      </c>
      <c r="T23" s="105">
        <v>137</v>
      </c>
      <c r="U23" s="105">
        <v>137</v>
      </c>
      <c r="V23" s="102"/>
      <c r="W23" s="102"/>
      <c r="X23" s="102"/>
      <c r="Y23" s="413"/>
      <c r="Z23" s="136"/>
      <c r="AA23" s="136"/>
    </row>
    <row r="24" spans="1:27" s="137" customFormat="1" ht="261.75" customHeight="1" x14ac:dyDescent="0.25">
      <c r="A24" s="114">
        <v>26</v>
      </c>
      <c r="B24" s="102" t="s">
        <v>155</v>
      </c>
      <c r="C24" s="116" t="s">
        <v>35</v>
      </c>
      <c r="D24" s="102" t="s">
        <v>214</v>
      </c>
      <c r="E24" s="107">
        <v>42398</v>
      </c>
      <c r="F24" s="102" t="s">
        <v>226</v>
      </c>
      <c r="G24" s="102" t="s">
        <v>215</v>
      </c>
      <c r="H24" s="107">
        <v>42370</v>
      </c>
      <c r="I24" s="107">
        <v>42643</v>
      </c>
      <c r="J24" s="102" t="s">
        <v>156</v>
      </c>
      <c r="K24" s="114"/>
      <c r="L24" s="102" t="s">
        <v>290</v>
      </c>
      <c r="M24" s="102" t="s">
        <v>230</v>
      </c>
      <c r="N24" s="102" t="s">
        <v>229</v>
      </c>
      <c r="O24" s="106" t="s">
        <v>852</v>
      </c>
      <c r="P24" s="106" t="s">
        <v>853</v>
      </c>
      <c r="Q24" s="207" t="s">
        <v>771</v>
      </c>
      <c r="R24" s="102">
        <v>1</v>
      </c>
      <c r="S24" s="102">
        <v>0</v>
      </c>
      <c r="T24" s="105" t="s">
        <v>740</v>
      </c>
      <c r="U24" s="105" t="s">
        <v>740</v>
      </c>
      <c r="V24" s="208" t="s">
        <v>851</v>
      </c>
      <c r="W24" s="102" t="s">
        <v>307</v>
      </c>
      <c r="X24" s="102" t="s">
        <v>291</v>
      </c>
      <c r="Y24" s="413" t="s">
        <v>908</v>
      </c>
      <c r="Z24" s="136"/>
      <c r="AA24" s="136"/>
    </row>
    <row r="25" spans="1:27" s="139" customFormat="1" ht="90" x14ac:dyDescent="0.25">
      <c r="A25" s="94">
        <v>28</v>
      </c>
      <c r="B25" s="34" t="s">
        <v>28</v>
      </c>
      <c r="C25" s="95" t="s">
        <v>35</v>
      </c>
      <c r="D25" s="34" t="s">
        <v>247</v>
      </c>
      <c r="E25" s="96">
        <v>42417</v>
      </c>
      <c r="F25" s="34" t="s">
        <v>248</v>
      </c>
      <c r="G25" s="34" t="s">
        <v>249</v>
      </c>
      <c r="H25" s="96">
        <v>42430</v>
      </c>
      <c r="I25" s="96">
        <v>47848</v>
      </c>
      <c r="J25" s="34" t="s">
        <v>58</v>
      </c>
      <c r="K25" s="94"/>
      <c r="L25" s="52" t="s">
        <v>111</v>
      </c>
      <c r="M25" s="52" t="s">
        <v>254</v>
      </c>
      <c r="N25" s="93" t="s">
        <v>255</v>
      </c>
      <c r="O25" s="61">
        <v>42472</v>
      </c>
      <c r="P25" s="61">
        <v>42563</v>
      </c>
      <c r="Q25" s="93" t="s">
        <v>1174</v>
      </c>
      <c r="R25" s="93">
        <v>0</v>
      </c>
      <c r="S25" s="93">
        <v>3</v>
      </c>
      <c r="T25" s="99" t="s">
        <v>1148</v>
      </c>
      <c r="U25" s="99" t="s">
        <v>1175</v>
      </c>
      <c r="V25" s="52" t="s">
        <v>296</v>
      </c>
      <c r="W25" s="52"/>
      <c r="X25" s="52" t="s">
        <v>297</v>
      </c>
      <c r="Y25" s="414" t="s">
        <v>1112</v>
      </c>
      <c r="Z25" s="138"/>
      <c r="AA25" s="138"/>
    </row>
    <row r="26" spans="1:27" ht="75" x14ac:dyDescent="0.25">
      <c r="A26" s="8">
        <v>29</v>
      </c>
      <c r="B26" s="5" t="s">
        <v>28</v>
      </c>
      <c r="C26" s="67" t="s">
        <v>16</v>
      </c>
      <c r="D26" s="5" t="s">
        <v>284</v>
      </c>
      <c r="E26" s="14">
        <v>42468</v>
      </c>
      <c r="F26" s="5" t="s">
        <v>285</v>
      </c>
      <c r="G26" s="5" t="s">
        <v>286</v>
      </c>
      <c r="H26" s="14">
        <v>42480</v>
      </c>
      <c r="I26" s="14">
        <v>47848</v>
      </c>
      <c r="J26" s="100" t="s">
        <v>58</v>
      </c>
      <c r="K26" s="8"/>
      <c r="L26" s="52" t="s">
        <v>111</v>
      </c>
      <c r="M26" s="52" t="s">
        <v>292</v>
      </c>
      <c r="N26" s="52" t="s">
        <v>293</v>
      </c>
      <c r="O26" s="61">
        <v>42562</v>
      </c>
      <c r="P26" s="53">
        <v>42654</v>
      </c>
      <c r="Q26" s="93" t="s">
        <v>1176</v>
      </c>
      <c r="R26" s="93">
        <v>5</v>
      </c>
      <c r="S26" s="93">
        <v>0</v>
      </c>
      <c r="T26" s="99" t="s">
        <v>1148</v>
      </c>
      <c r="U26" s="99" t="s">
        <v>1177</v>
      </c>
      <c r="V26" s="61" t="s">
        <v>410</v>
      </c>
      <c r="W26" s="61"/>
      <c r="X26" s="61" t="s">
        <v>412</v>
      </c>
      <c r="Y26" s="414" t="s">
        <v>1110</v>
      </c>
      <c r="Z26" s="2"/>
      <c r="AA26" s="2"/>
    </row>
    <row r="27" spans="1:27" ht="90" x14ac:dyDescent="0.25">
      <c r="A27" s="8">
        <v>30</v>
      </c>
      <c r="B27" s="5" t="s">
        <v>15</v>
      </c>
      <c r="C27" s="67" t="s">
        <v>16</v>
      </c>
      <c r="D27" s="5" t="s">
        <v>298</v>
      </c>
      <c r="E27" s="14">
        <v>42487</v>
      </c>
      <c r="F27" s="5" t="s">
        <v>299</v>
      </c>
      <c r="G27" s="5" t="s">
        <v>300</v>
      </c>
      <c r="H27" s="14">
        <v>42491</v>
      </c>
      <c r="I27" s="14">
        <v>46022</v>
      </c>
      <c r="J27" s="100" t="s">
        <v>58</v>
      </c>
      <c r="K27" s="8"/>
      <c r="L27" s="52" t="s">
        <v>310</v>
      </c>
      <c r="M27" s="52" t="s">
        <v>311</v>
      </c>
      <c r="N27" s="52" t="s">
        <v>313</v>
      </c>
      <c r="O27" s="61">
        <v>42556</v>
      </c>
      <c r="P27" s="61">
        <v>42648</v>
      </c>
      <c r="Q27" s="93" t="s">
        <v>1225</v>
      </c>
      <c r="R27" s="93">
        <v>13</v>
      </c>
      <c r="S27" s="93">
        <v>0</v>
      </c>
      <c r="T27" s="99" t="s">
        <v>1148</v>
      </c>
      <c r="U27" s="99" t="s">
        <v>1081</v>
      </c>
      <c r="V27" s="52" t="s">
        <v>464</v>
      </c>
      <c r="W27" s="52"/>
      <c r="X27" s="52" t="s">
        <v>470</v>
      </c>
      <c r="Y27" s="408" t="s">
        <v>1096</v>
      </c>
      <c r="Z27" s="2"/>
      <c r="AA27" s="2"/>
    </row>
    <row r="28" spans="1:27" ht="90" x14ac:dyDescent="0.25">
      <c r="A28" s="8">
        <v>31</v>
      </c>
      <c r="B28" s="5" t="s">
        <v>15</v>
      </c>
      <c r="C28" s="67" t="s">
        <v>16</v>
      </c>
      <c r="D28" s="5" t="s">
        <v>301</v>
      </c>
      <c r="E28" s="14">
        <v>42487</v>
      </c>
      <c r="F28" s="5" t="s">
        <v>299</v>
      </c>
      <c r="G28" s="5" t="s">
        <v>305</v>
      </c>
      <c r="H28" s="14">
        <v>42491</v>
      </c>
      <c r="I28" s="14">
        <v>46022</v>
      </c>
      <c r="J28" s="100" t="s">
        <v>58</v>
      </c>
      <c r="K28" s="8"/>
      <c r="L28" s="52" t="s">
        <v>310</v>
      </c>
      <c r="M28" s="52" t="s">
        <v>312</v>
      </c>
      <c r="N28" s="52" t="s">
        <v>314</v>
      </c>
      <c r="O28" s="61">
        <v>42556</v>
      </c>
      <c r="P28" s="61">
        <v>42648</v>
      </c>
      <c r="Q28" s="93" t="s">
        <v>1225</v>
      </c>
      <c r="R28" s="93">
        <v>2</v>
      </c>
      <c r="S28" s="93">
        <v>0</v>
      </c>
      <c r="T28" s="99" t="s">
        <v>1148</v>
      </c>
      <c r="U28" s="99" t="s">
        <v>1133</v>
      </c>
      <c r="V28" s="52" t="s">
        <v>464</v>
      </c>
      <c r="W28" s="52"/>
      <c r="X28" s="52" t="s">
        <v>470</v>
      </c>
      <c r="Y28" s="408" t="s">
        <v>1096</v>
      </c>
      <c r="Z28" s="2"/>
      <c r="AA28" s="2"/>
    </row>
    <row r="29" spans="1:27" ht="75" x14ac:dyDescent="0.25">
      <c r="A29" s="8">
        <v>33</v>
      </c>
      <c r="B29" s="5" t="s">
        <v>28</v>
      </c>
      <c r="C29" s="67" t="s">
        <v>16</v>
      </c>
      <c r="D29" s="5" t="s">
        <v>336</v>
      </c>
      <c r="E29" s="14">
        <v>42522</v>
      </c>
      <c r="F29" s="5" t="s">
        <v>338</v>
      </c>
      <c r="G29" s="5" t="s">
        <v>337</v>
      </c>
      <c r="H29" s="14">
        <v>42522</v>
      </c>
      <c r="I29" s="14">
        <v>49674</v>
      </c>
      <c r="J29" s="100" t="s">
        <v>58</v>
      </c>
      <c r="K29" s="8"/>
      <c r="L29" s="52" t="s">
        <v>111</v>
      </c>
      <c r="M29" s="52" t="s">
        <v>339</v>
      </c>
      <c r="N29" s="93" t="s">
        <v>340</v>
      </c>
      <c r="O29" s="61">
        <v>42566</v>
      </c>
      <c r="P29" s="61">
        <v>42658</v>
      </c>
      <c r="Q29" s="93" t="s">
        <v>1176</v>
      </c>
      <c r="R29" s="93">
        <v>8</v>
      </c>
      <c r="S29" s="93">
        <v>0</v>
      </c>
      <c r="T29" s="99" t="s">
        <v>1148</v>
      </c>
      <c r="U29" s="99" t="s">
        <v>1185</v>
      </c>
      <c r="V29" s="61" t="s">
        <v>410</v>
      </c>
      <c r="W29" s="61"/>
      <c r="X29" s="61" t="s">
        <v>411</v>
      </c>
      <c r="Y29" s="411" t="s">
        <v>1110</v>
      </c>
      <c r="Z29" s="2"/>
      <c r="AA29" s="2"/>
    </row>
    <row r="30" spans="1:27" ht="80.25" customHeight="1" x14ac:dyDescent="0.25">
      <c r="A30" s="8">
        <v>34</v>
      </c>
      <c r="B30" s="5" t="s">
        <v>36</v>
      </c>
      <c r="C30" s="67" t="s">
        <v>35</v>
      </c>
      <c r="D30" s="5" t="s">
        <v>343</v>
      </c>
      <c r="E30" s="14">
        <v>42527</v>
      </c>
      <c r="F30" s="5" t="s">
        <v>344</v>
      </c>
      <c r="G30" s="5" t="s">
        <v>345</v>
      </c>
      <c r="H30" s="14">
        <v>42370</v>
      </c>
      <c r="I30" s="14">
        <v>44341</v>
      </c>
      <c r="J30" s="100" t="s">
        <v>58</v>
      </c>
      <c r="K30" s="8"/>
      <c r="L30" s="52" t="s">
        <v>245</v>
      </c>
      <c r="M30" s="93" t="s">
        <v>348</v>
      </c>
      <c r="N30" s="93" t="s">
        <v>349</v>
      </c>
      <c r="O30" s="61">
        <v>42556</v>
      </c>
      <c r="P30" s="61">
        <v>42648</v>
      </c>
      <c r="Q30" s="90" t="s">
        <v>1122</v>
      </c>
      <c r="R30" s="93">
        <v>3</v>
      </c>
      <c r="S30" s="93">
        <v>0</v>
      </c>
      <c r="T30" s="99" t="s">
        <v>1123</v>
      </c>
      <c r="U30" s="99" t="s">
        <v>1124</v>
      </c>
      <c r="V30" s="93" t="s">
        <v>548</v>
      </c>
      <c r="W30" s="52"/>
      <c r="X30" s="52" t="s">
        <v>372</v>
      </c>
      <c r="Y30" s="408" t="s">
        <v>1110</v>
      </c>
      <c r="Z30" s="2"/>
      <c r="AA30" s="2"/>
    </row>
    <row r="31" spans="1:27" ht="139.5" customHeight="1" x14ac:dyDescent="0.25">
      <c r="A31" s="8">
        <v>35</v>
      </c>
      <c r="B31" s="160" t="s">
        <v>1144</v>
      </c>
      <c r="C31" s="67" t="s">
        <v>35</v>
      </c>
      <c r="D31" s="5" t="s">
        <v>350</v>
      </c>
      <c r="E31" s="14">
        <v>42536</v>
      </c>
      <c r="F31" s="5" t="s">
        <v>373</v>
      </c>
      <c r="G31" s="5" t="s">
        <v>351</v>
      </c>
      <c r="H31" s="14">
        <v>42541</v>
      </c>
      <c r="I31" s="14">
        <v>44367</v>
      </c>
      <c r="J31" s="100" t="s">
        <v>58</v>
      </c>
      <c r="K31" s="8"/>
      <c r="L31" s="52" t="s">
        <v>357</v>
      </c>
      <c r="M31" s="52" t="s">
        <v>376</v>
      </c>
      <c r="N31" s="52" t="s">
        <v>377</v>
      </c>
      <c r="O31" s="61">
        <v>42668</v>
      </c>
      <c r="P31" s="61">
        <v>42760</v>
      </c>
      <c r="Q31" s="90" t="s">
        <v>1193</v>
      </c>
      <c r="R31" s="172">
        <v>8</v>
      </c>
      <c r="S31" s="172">
        <v>0</v>
      </c>
      <c r="T31" s="99" t="s">
        <v>1148</v>
      </c>
      <c r="U31" s="99" t="s">
        <v>1185</v>
      </c>
      <c r="V31" s="52" t="s">
        <v>564</v>
      </c>
      <c r="W31" s="52"/>
      <c r="X31" s="52" t="s">
        <v>565</v>
      </c>
      <c r="Y31" s="408"/>
      <c r="Z31" s="2"/>
      <c r="AA31" s="2"/>
    </row>
    <row r="32" spans="1:27" ht="138" customHeight="1" x14ac:dyDescent="0.25">
      <c r="A32" s="8">
        <v>36</v>
      </c>
      <c r="B32" s="160" t="s">
        <v>1144</v>
      </c>
      <c r="C32" s="67" t="s">
        <v>35</v>
      </c>
      <c r="D32" s="5" t="s">
        <v>352</v>
      </c>
      <c r="E32" s="14">
        <v>42536</v>
      </c>
      <c r="F32" s="5" t="s">
        <v>374</v>
      </c>
      <c r="G32" s="5" t="s">
        <v>353</v>
      </c>
      <c r="H32" s="14">
        <v>42541</v>
      </c>
      <c r="I32" s="14">
        <v>44367</v>
      </c>
      <c r="J32" s="100" t="s">
        <v>58</v>
      </c>
      <c r="K32" s="8" t="s">
        <v>356</v>
      </c>
      <c r="L32" s="52" t="s">
        <v>357</v>
      </c>
      <c r="M32" s="52" t="s">
        <v>379</v>
      </c>
      <c r="N32" s="52" t="s">
        <v>378</v>
      </c>
      <c r="O32" s="61">
        <v>42668</v>
      </c>
      <c r="P32" s="61">
        <v>42760</v>
      </c>
      <c r="Q32" s="90" t="s">
        <v>1194</v>
      </c>
      <c r="R32" s="172">
        <v>6</v>
      </c>
      <c r="S32" s="172">
        <v>0</v>
      </c>
      <c r="T32" s="99" t="s">
        <v>1148</v>
      </c>
      <c r="U32" s="99" t="s">
        <v>1195</v>
      </c>
      <c r="V32" s="52" t="s">
        <v>564</v>
      </c>
      <c r="W32" s="52"/>
      <c r="X32" s="52" t="s">
        <v>565</v>
      </c>
      <c r="Y32" s="408"/>
      <c r="Z32" s="2"/>
      <c r="AA32" s="2"/>
    </row>
    <row r="33" spans="1:82" ht="153.75" customHeight="1" x14ac:dyDescent="0.25">
      <c r="A33" s="8">
        <v>37</v>
      </c>
      <c r="B33" s="5" t="s">
        <v>791</v>
      </c>
      <c r="C33" s="67" t="s">
        <v>390</v>
      </c>
      <c r="D33" s="5" t="s">
        <v>386</v>
      </c>
      <c r="E33" s="14">
        <v>42590</v>
      </c>
      <c r="F33" s="5" t="s">
        <v>391</v>
      </c>
      <c r="G33" s="5" t="s">
        <v>448</v>
      </c>
      <c r="H33" s="14">
        <v>42602</v>
      </c>
      <c r="I33" s="14">
        <v>42967</v>
      </c>
      <c r="J33" s="100" t="s">
        <v>392</v>
      </c>
      <c r="K33" s="8"/>
      <c r="L33" s="52">
        <v>89116000029</v>
      </c>
      <c r="M33" s="52" t="s">
        <v>458</v>
      </c>
      <c r="N33" s="52" t="s">
        <v>397</v>
      </c>
      <c r="O33" s="61">
        <v>42622</v>
      </c>
      <c r="P33" s="61">
        <v>42636</v>
      </c>
      <c r="Q33" s="158" t="s">
        <v>1147</v>
      </c>
      <c r="R33" s="93">
        <v>2</v>
      </c>
      <c r="S33" s="93">
        <v>0</v>
      </c>
      <c r="T33" s="99" t="s">
        <v>1148</v>
      </c>
      <c r="U33" s="99" t="s">
        <v>1133</v>
      </c>
      <c r="V33" s="93" t="s">
        <v>696</v>
      </c>
      <c r="W33" s="93"/>
      <c r="X33" s="93" t="s">
        <v>695</v>
      </c>
      <c r="Y33" s="411" t="s">
        <v>1139</v>
      </c>
      <c r="Z33" s="2"/>
      <c r="AA33" s="2"/>
    </row>
    <row r="34" spans="1:82" ht="75" customHeight="1" x14ac:dyDescent="0.25">
      <c r="A34" s="114">
        <v>38</v>
      </c>
      <c r="B34" s="102" t="s">
        <v>409</v>
      </c>
      <c r="C34" s="116" t="s">
        <v>16</v>
      </c>
      <c r="D34" s="102" t="s">
        <v>398</v>
      </c>
      <c r="E34" s="107">
        <v>42620</v>
      </c>
      <c r="F34" s="102" t="s">
        <v>399</v>
      </c>
      <c r="G34" s="102" t="s">
        <v>401</v>
      </c>
      <c r="H34" s="107">
        <v>42620</v>
      </c>
      <c r="I34" s="107">
        <v>46272</v>
      </c>
      <c r="J34" s="148" t="s">
        <v>407</v>
      </c>
      <c r="K34" s="114" t="s">
        <v>441</v>
      </c>
      <c r="L34" s="102" t="s">
        <v>400</v>
      </c>
      <c r="M34" s="102" t="s">
        <v>432</v>
      </c>
      <c r="N34" s="102" t="s">
        <v>434</v>
      </c>
      <c r="O34" s="106"/>
      <c r="P34" s="107" t="s">
        <v>433</v>
      </c>
      <c r="Q34" s="102"/>
      <c r="R34" s="102">
        <v>23</v>
      </c>
      <c r="S34" s="102">
        <v>0</v>
      </c>
      <c r="T34" s="105">
        <v>137</v>
      </c>
      <c r="U34" s="105">
        <f>R34*T34</f>
        <v>3151</v>
      </c>
      <c r="V34" s="102"/>
      <c r="W34" s="102"/>
      <c r="X34" s="102"/>
      <c r="Y34" s="408"/>
      <c r="Z34" s="2"/>
      <c r="AA34" s="2"/>
    </row>
    <row r="35" spans="1:82" ht="186" customHeight="1" x14ac:dyDescent="0.25">
      <c r="A35" s="221">
        <v>39</v>
      </c>
      <c r="B35" s="120" t="s">
        <v>409</v>
      </c>
      <c r="C35" s="222" t="s">
        <v>16</v>
      </c>
      <c r="D35" s="120" t="s">
        <v>442</v>
      </c>
      <c r="E35" s="223">
        <v>42653</v>
      </c>
      <c r="F35" s="224">
        <v>15250</v>
      </c>
      <c r="G35" s="225" t="s">
        <v>443</v>
      </c>
      <c r="H35" s="223">
        <v>42736</v>
      </c>
      <c r="I35" s="223">
        <v>43100</v>
      </c>
      <c r="J35" s="226" t="s">
        <v>58</v>
      </c>
      <c r="K35" s="221"/>
      <c r="L35" s="120" t="s">
        <v>183</v>
      </c>
      <c r="M35" s="120" t="s">
        <v>482</v>
      </c>
      <c r="N35" s="120" t="s">
        <v>483</v>
      </c>
      <c r="O35" s="122">
        <v>42731</v>
      </c>
      <c r="P35" s="223">
        <v>42821</v>
      </c>
      <c r="Q35" s="123" t="s">
        <v>749</v>
      </c>
      <c r="R35" s="227" t="s">
        <v>750</v>
      </c>
      <c r="S35" s="227">
        <v>49</v>
      </c>
      <c r="T35" s="228" t="s">
        <v>751</v>
      </c>
      <c r="U35" s="228" t="s">
        <v>752</v>
      </c>
      <c r="V35" s="121" t="s">
        <v>784</v>
      </c>
      <c r="W35" s="120"/>
      <c r="X35" s="120" t="s">
        <v>485</v>
      </c>
      <c r="Y35" s="408"/>
      <c r="Z35" s="2"/>
      <c r="AA35" s="2"/>
    </row>
    <row r="36" spans="1:82" ht="75" x14ac:dyDescent="0.25">
      <c r="A36" s="114">
        <v>40</v>
      </c>
      <c r="B36" s="102" t="s">
        <v>463</v>
      </c>
      <c r="C36" s="116" t="s">
        <v>35</v>
      </c>
      <c r="D36" s="102" t="s">
        <v>462</v>
      </c>
      <c r="E36" s="107">
        <v>42692</v>
      </c>
      <c r="F36" s="102" t="s">
        <v>481</v>
      </c>
      <c r="G36" s="102" t="s">
        <v>478</v>
      </c>
      <c r="H36" s="107">
        <v>42705</v>
      </c>
      <c r="I36" s="107">
        <v>44531</v>
      </c>
      <c r="J36" s="212" t="s">
        <v>471</v>
      </c>
      <c r="K36" s="114" t="s">
        <v>620</v>
      </c>
      <c r="L36" s="102" t="s">
        <v>519</v>
      </c>
      <c r="M36" s="102" t="s">
        <v>491</v>
      </c>
      <c r="N36" s="102" t="s">
        <v>492</v>
      </c>
      <c r="O36" s="213" t="s">
        <v>497</v>
      </c>
      <c r="P36" s="102" t="s">
        <v>484</v>
      </c>
      <c r="Q36" s="102"/>
      <c r="R36" s="118">
        <v>3</v>
      </c>
      <c r="S36" s="118">
        <v>0</v>
      </c>
      <c r="T36" s="105">
        <v>137</v>
      </c>
      <c r="U36" s="105">
        <v>411</v>
      </c>
      <c r="V36" s="119"/>
      <c r="W36" s="102"/>
      <c r="X36" s="102"/>
      <c r="Y36" s="408"/>
      <c r="Z36" s="2"/>
      <c r="AA36" s="2"/>
    </row>
    <row r="37" spans="1:82" s="135" customFormat="1" ht="45" x14ac:dyDescent="0.25">
      <c r="A37" s="114">
        <v>41</v>
      </c>
      <c r="B37" s="102" t="s">
        <v>463</v>
      </c>
      <c r="C37" s="116" t="s">
        <v>35</v>
      </c>
      <c r="D37" s="102" t="s">
        <v>477</v>
      </c>
      <c r="E37" s="107">
        <v>42692</v>
      </c>
      <c r="F37" s="102" t="s">
        <v>480</v>
      </c>
      <c r="G37" s="102" t="s">
        <v>479</v>
      </c>
      <c r="H37" s="107">
        <v>42705</v>
      </c>
      <c r="I37" s="107">
        <v>46193</v>
      </c>
      <c r="J37" s="148" t="s">
        <v>471</v>
      </c>
      <c r="K37" s="114" t="s">
        <v>493</v>
      </c>
      <c r="L37" s="102"/>
      <c r="M37" s="102"/>
      <c r="N37" s="102"/>
      <c r="O37" s="102"/>
      <c r="P37" s="102"/>
      <c r="Q37" s="102"/>
      <c r="R37" s="118"/>
      <c r="S37" s="118"/>
      <c r="T37" s="105"/>
      <c r="U37" s="105"/>
      <c r="V37" s="119"/>
      <c r="W37" s="102"/>
      <c r="X37" s="102"/>
      <c r="Y37" s="415"/>
      <c r="Z37" s="134"/>
      <c r="AA37" s="134"/>
    </row>
    <row r="38" spans="1:82" ht="135" x14ac:dyDescent="0.25">
      <c r="A38" s="8">
        <v>42</v>
      </c>
      <c r="B38" s="5" t="s">
        <v>28</v>
      </c>
      <c r="C38" s="67" t="s">
        <v>16</v>
      </c>
      <c r="D38" s="5" t="s">
        <v>501</v>
      </c>
      <c r="E38" s="14">
        <v>42716</v>
      </c>
      <c r="F38" s="5" t="s">
        <v>502</v>
      </c>
      <c r="G38" s="5" t="s">
        <v>503</v>
      </c>
      <c r="H38" s="14">
        <v>42736</v>
      </c>
      <c r="I38" s="14">
        <v>50405</v>
      </c>
      <c r="J38" s="100" t="s">
        <v>471</v>
      </c>
      <c r="K38" s="8"/>
      <c r="L38" s="127">
        <v>891167135395</v>
      </c>
      <c r="M38" s="52" t="s">
        <v>512</v>
      </c>
      <c r="N38" s="93" t="s">
        <v>513</v>
      </c>
      <c r="O38" s="61">
        <v>42768</v>
      </c>
      <c r="P38" s="61">
        <v>42857</v>
      </c>
      <c r="Q38" s="93" t="s">
        <v>1186</v>
      </c>
      <c r="R38" s="172" t="s">
        <v>787</v>
      </c>
      <c r="S38" s="172">
        <v>0</v>
      </c>
      <c r="T38" s="99" t="s">
        <v>1132</v>
      </c>
      <c r="U38" s="99" t="s">
        <v>1187</v>
      </c>
      <c r="V38" s="171" t="s">
        <v>760</v>
      </c>
      <c r="W38" s="52"/>
      <c r="X38" s="52" t="s">
        <v>748</v>
      </c>
      <c r="Y38" s="411" t="s">
        <v>1113</v>
      </c>
      <c r="Z38" s="2"/>
      <c r="AA38" s="2"/>
    </row>
    <row r="39" spans="1:82" ht="90" x14ac:dyDescent="0.25">
      <c r="A39" s="8">
        <v>43</v>
      </c>
      <c r="B39" s="5" t="s">
        <v>15</v>
      </c>
      <c r="C39" s="67" t="s">
        <v>16</v>
      </c>
      <c r="D39" s="5" t="s">
        <v>504</v>
      </c>
      <c r="E39" s="14">
        <v>42720</v>
      </c>
      <c r="F39" s="5" t="s">
        <v>505</v>
      </c>
      <c r="G39" s="5" t="s">
        <v>507</v>
      </c>
      <c r="H39" s="14" t="s">
        <v>506</v>
      </c>
      <c r="I39" s="14">
        <v>46387</v>
      </c>
      <c r="J39" s="100" t="s">
        <v>471</v>
      </c>
      <c r="K39" s="8"/>
      <c r="L39" s="52">
        <v>963300</v>
      </c>
      <c r="M39" s="52" t="s">
        <v>514</v>
      </c>
      <c r="N39" s="52" t="s">
        <v>515</v>
      </c>
      <c r="O39" s="61">
        <v>42780</v>
      </c>
      <c r="P39" s="53">
        <v>42869</v>
      </c>
      <c r="Q39" s="93" t="s">
        <v>1231</v>
      </c>
      <c r="R39" s="172">
        <v>2</v>
      </c>
      <c r="S39" s="172">
        <v>0</v>
      </c>
      <c r="T39" s="99" t="s">
        <v>1132</v>
      </c>
      <c r="U39" s="99" t="s">
        <v>1133</v>
      </c>
      <c r="V39" s="52" t="s">
        <v>616</v>
      </c>
      <c r="W39" s="52"/>
      <c r="X39" s="52" t="s">
        <v>617</v>
      </c>
      <c r="Y39" s="408" t="s">
        <v>1100</v>
      </c>
      <c r="Z39" s="2"/>
      <c r="AA39" s="2"/>
    </row>
    <row r="40" spans="1:82" s="137" customFormat="1" ht="105" x14ac:dyDescent="0.25">
      <c r="A40" s="337">
        <v>44</v>
      </c>
      <c r="B40" s="977" t="s">
        <v>520</v>
      </c>
      <c r="C40" s="336" t="s">
        <v>35</v>
      </c>
      <c r="D40" s="335" t="s">
        <v>521</v>
      </c>
      <c r="E40" s="107">
        <v>42761</v>
      </c>
      <c r="F40" s="335" t="s">
        <v>526</v>
      </c>
      <c r="G40" s="335" t="s">
        <v>522</v>
      </c>
      <c r="H40" s="107">
        <v>42767</v>
      </c>
      <c r="I40" s="107">
        <v>43100</v>
      </c>
      <c r="J40" s="334" t="s">
        <v>552</v>
      </c>
      <c r="K40" s="337"/>
      <c r="L40" s="335" t="s">
        <v>537</v>
      </c>
      <c r="M40" s="335" t="s">
        <v>538</v>
      </c>
      <c r="N40" s="335" t="s">
        <v>539</v>
      </c>
      <c r="O40" s="115" t="s">
        <v>1823</v>
      </c>
      <c r="P40" s="107">
        <v>42863</v>
      </c>
      <c r="Q40" s="115" t="s">
        <v>1847</v>
      </c>
      <c r="R40" s="217">
        <v>5</v>
      </c>
      <c r="S40" s="217">
        <v>2</v>
      </c>
      <c r="T40" s="256" t="s">
        <v>1132</v>
      </c>
      <c r="U40" s="256" t="s">
        <v>1173</v>
      </c>
      <c r="V40" s="119" t="s">
        <v>670</v>
      </c>
      <c r="W40" s="335" t="s">
        <v>671</v>
      </c>
      <c r="X40" s="335" t="s">
        <v>1020</v>
      </c>
      <c r="Y40" s="416" t="s">
        <v>1138</v>
      </c>
      <c r="Z40" s="136"/>
      <c r="AA40" s="136"/>
    </row>
    <row r="41" spans="1:82" s="137" customFormat="1" ht="65.25" customHeight="1" x14ac:dyDescent="0.25">
      <c r="A41" s="337"/>
      <c r="B41" s="978"/>
      <c r="C41" s="336"/>
      <c r="D41" s="335" t="s">
        <v>1549</v>
      </c>
      <c r="E41" s="107">
        <v>43725</v>
      </c>
      <c r="F41" s="335"/>
      <c r="G41" s="335"/>
      <c r="H41" s="107"/>
      <c r="I41" s="107"/>
      <c r="J41" s="334" t="s">
        <v>1550</v>
      </c>
      <c r="K41" s="337"/>
      <c r="L41" s="335"/>
      <c r="M41" s="335"/>
      <c r="N41" s="335"/>
      <c r="O41" s="115"/>
      <c r="P41" s="107"/>
      <c r="Q41" s="115"/>
      <c r="R41" s="217"/>
      <c r="S41" s="217"/>
      <c r="T41" s="256"/>
      <c r="U41" s="256"/>
      <c r="V41" s="119"/>
      <c r="W41" s="335"/>
      <c r="X41" s="335"/>
      <c r="Y41" s="333"/>
      <c r="Z41" s="136"/>
      <c r="AA41" s="136"/>
    </row>
    <row r="42" spans="1:82" s="137" customFormat="1" ht="75" x14ac:dyDescent="0.25">
      <c r="A42" s="956">
        <v>45</v>
      </c>
      <c r="B42" s="954" t="s">
        <v>540</v>
      </c>
      <c r="C42" s="955" t="s">
        <v>553</v>
      </c>
      <c r="D42" s="954" t="s">
        <v>541</v>
      </c>
      <c r="E42" s="107">
        <v>42779</v>
      </c>
      <c r="F42" s="107" t="s">
        <v>542</v>
      </c>
      <c r="G42" s="954" t="s">
        <v>543</v>
      </c>
      <c r="H42" s="107">
        <v>42795</v>
      </c>
      <c r="I42" s="107">
        <v>44926</v>
      </c>
      <c r="J42" s="954" t="s">
        <v>544</v>
      </c>
      <c r="K42" s="956"/>
      <c r="L42" s="954" t="s">
        <v>549</v>
      </c>
      <c r="M42" s="954" t="s">
        <v>550</v>
      </c>
      <c r="N42" s="954" t="s">
        <v>551</v>
      </c>
      <c r="O42" s="954" t="s">
        <v>554</v>
      </c>
      <c r="P42" s="107">
        <v>42892</v>
      </c>
      <c r="Q42" s="115" t="s">
        <v>1131</v>
      </c>
      <c r="R42" s="217">
        <v>2</v>
      </c>
      <c r="S42" s="217">
        <v>0</v>
      </c>
      <c r="T42" s="256" t="s">
        <v>1132</v>
      </c>
      <c r="U42" s="256" t="s">
        <v>1133</v>
      </c>
      <c r="V42" s="119" t="s">
        <v>858</v>
      </c>
      <c r="W42" s="954"/>
      <c r="X42" s="954" t="s">
        <v>859</v>
      </c>
      <c r="Y42" s="413" t="s">
        <v>1130</v>
      </c>
      <c r="Z42" s="136"/>
      <c r="AA42" s="136"/>
    </row>
    <row r="43" spans="1:82" s="137" customFormat="1" ht="45" x14ac:dyDescent="0.25">
      <c r="A43" s="956" t="s">
        <v>2179</v>
      </c>
      <c r="B43" s="954" t="s">
        <v>540</v>
      </c>
      <c r="C43" s="955" t="s">
        <v>553</v>
      </c>
      <c r="D43" s="954"/>
      <c r="E43" s="107"/>
      <c r="F43" s="107"/>
      <c r="G43" s="954"/>
      <c r="H43" s="107"/>
      <c r="I43" s="107"/>
      <c r="J43" s="952"/>
      <c r="K43" s="956"/>
      <c r="L43" s="954"/>
      <c r="M43" s="954"/>
      <c r="N43" s="954"/>
      <c r="O43" s="954"/>
      <c r="P43" s="107"/>
      <c r="Q43" s="115" t="s">
        <v>2178</v>
      </c>
      <c r="R43" s="217"/>
      <c r="S43" s="217"/>
      <c r="T43" s="256"/>
      <c r="U43" s="256"/>
      <c r="V43" s="119"/>
      <c r="W43" s="954"/>
      <c r="X43" s="954"/>
      <c r="Y43" s="413"/>
      <c r="Z43" s="136"/>
      <c r="AA43" s="136"/>
    </row>
    <row r="44" spans="1:82" s="129" customFormat="1" ht="45" x14ac:dyDescent="0.25">
      <c r="A44" s="114">
        <v>46</v>
      </c>
      <c r="B44" s="102" t="s">
        <v>559</v>
      </c>
      <c r="C44" s="116" t="s">
        <v>16</v>
      </c>
      <c r="D44" s="102" t="s">
        <v>556</v>
      </c>
      <c r="E44" s="107">
        <v>42822</v>
      </c>
      <c r="F44" s="102" t="s">
        <v>557</v>
      </c>
      <c r="G44" s="102" t="s">
        <v>558</v>
      </c>
      <c r="H44" s="107">
        <v>42826</v>
      </c>
      <c r="I44" s="107">
        <v>52231</v>
      </c>
      <c r="J44" s="148" t="s">
        <v>471</v>
      </c>
      <c r="K44" s="102" t="s">
        <v>615</v>
      </c>
      <c r="L44" s="102"/>
      <c r="M44" s="102"/>
      <c r="N44" s="102"/>
      <c r="O44" s="102"/>
      <c r="P44" s="102"/>
      <c r="Q44" s="102"/>
      <c r="R44" s="145"/>
      <c r="S44" s="145"/>
      <c r="T44" s="105"/>
      <c r="U44" s="119"/>
      <c r="V44" s="119"/>
      <c r="W44" s="102"/>
      <c r="X44" s="102"/>
      <c r="Y44" s="410"/>
      <c r="Z44" s="130"/>
      <c r="AA44" s="130"/>
    </row>
    <row r="45" spans="1:82" s="195" customFormat="1" ht="90" x14ac:dyDescent="0.25">
      <c r="A45" s="238">
        <v>47</v>
      </c>
      <c r="B45" s="110" t="s">
        <v>593</v>
      </c>
      <c r="C45" s="236" t="s">
        <v>35</v>
      </c>
      <c r="D45" s="110" t="s">
        <v>561</v>
      </c>
      <c r="E45" s="239">
        <v>42828</v>
      </c>
      <c r="F45" s="110" t="s">
        <v>562</v>
      </c>
      <c r="G45" s="110" t="s">
        <v>563</v>
      </c>
      <c r="H45" s="239">
        <v>42891</v>
      </c>
      <c r="I45" s="239">
        <v>46543</v>
      </c>
      <c r="J45" s="240" t="s">
        <v>58</v>
      </c>
      <c r="K45" s="238"/>
      <c r="L45" s="87" t="s">
        <v>575</v>
      </c>
      <c r="M45" s="87" t="s">
        <v>576</v>
      </c>
      <c r="N45" s="87" t="s">
        <v>577</v>
      </c>
      <c r="O45" s="88">
        <v>42859</v>
      </c>
      <c r="P45" s="88">
        <v>42951</v>
      </c>
      <c r="Q45" s="90" t="s">
        <v>1127</v>
      </c>
      <c r="R45" s="188">
        <v>15</v>
      </c>
      <c r="S45" s="188">
        <v>0</v>
      </c>
      <c r="T45" s="98" t="s">
        <v>1123</v>
      </c>
      <c r="U45" s="192" t="s">
        <v>1128</v>
      </c>
      <c r="V45" s="192" t="s">
        <v>776</v>
      </c>
      <c r="W45" s="90"/>
      <c r="X45" s="87"/>
      <c r="Y45" s="417">
        <v>10867.5</v>
      </c>
      <c r="Z45" s="52" t="s">
        <v>1110</v>
      </c>
      <c r="AA45" s="193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4"/>
      <c r="BD45" s="194"/>
      <c r="BE45" s="194"/>
      <c r="BF45" s="194"/>
      <c r="BG45" s="194"/>
      <c r="BH45" s="194"/>
      <c r="BI45" s="194"/>
      <c r="BJ45" s="194"/>
      <c r="BK45" s="194"/>
      <c r="BL45" s="194"/>
      <c r="BM45" s="194"/>
      <c r="BN45" s="194"/>
      <c r="BO45" s="194"/>
      <c r="BP45" s="194"/>
      <c r="BQ45" s="194"/>
      <c r="BR45" s="194"/>
      <c r="BS45" s="194"/>
      <c r="BT45" s="194"/>
      <c r="BU45" s="194"/>
      <c r="BV45" s="194"/>
      <c r="BW45" s="194"/>
      <c r="BX45" s="194"/>
      <c r="BY45" s="194"/>
      <c r="BZ45" s="194"/>
      <c r="CA45" s="194"/>
      <c r="CB45" s="194"/>
      <c r="CC45" s="194"/>
      <c r="CD45" s="194"/>
    </row>
    <row r="46" spans="1:82" s="69" customFormat="1" ht="75" x14ac:dyDescent="0.25">
      <c r="A46" s="102">
        <v>48</v>
      </c>
      <c r="B46" s="102" t="s">
        <v>570</v>
      </c>
      <c r="C46" s="102" t="s">
        <v>571</v>
      </c>
      <c r="D46" s="102" t="s">
        <v>566</v>
      </c>
      <c r="E46" s="107">
        <v>42830</v>
      </c>
      <c r="F46" s="102" t="s">
        <v>567</v>
      </c>
      <c r="G46" s="102" t="s">
        <v>568</v>
      </c>
      <c r="H46" s="107">
        <v>42736</v>
      </c>
      <c r="I46" s="107">
        <v>43100</v>
      </c>
      <c r="J46" s="102" t="s">
        <v>569</v>
      </c>
      <c r="K46" s="102" t="s">
        <v>620</v>
      </c>
      <c r="L46" s="102" t="s">
        <v>582</v>
      </c>
      <c r="M46" s="102" t="s">
        <v>583</v>
      </c>
      <c r="N46" s="102" t="s">
        <v>584</v>
      </c>
      <c r="O46" s="102" t="s">
        <v>585</v>
      </c>
      <c r="P46" s="102" t="s">
        <v>484</v>
      </c>
      <c r="Q46" s="102"/>
      <c r="R46" s="118">
        <v>4</v>
      </c>
      <c r="S46" s="118">
        <v>0</v>
      </c>
      <c r="T46" s="105">
        <v>137</v>
      </c>
      <c r="U46" s="119">
        <v>548</v>
      </c>
      <c r="V46" s="119"/>
      <c r="W46" s="102"/>
      <c r="X46" s="102"/>
      <c r="Y46" s="418"/>
      <c r="Z46" s="154"/>
      <c r="AA46" s="154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5"/>
      <c r="BQ46" s="155"/>
      <c r="BR46" s="155"/>
      <c r="BS46" s="155"/>
      <c r="BT46" s="155"/>
      <c r="BU46" s="155"/>
      <c r="BV46" s="155"/>
      <c r="BW46" s="155"/>
      <c r="BX46" s="155"/>
      <c r="BY46" s="155"/>
      <c r="BZ46" s="155"/>
      <c r="CA46" s="141"/>
      <c r="CB46" s="141"/>
      <c r="CC46" s="141"/>
      <c r="CD46" s="141"/>
    </row>
    <row r="47" spans="1:82" s="112" customFormat="1" ht="45" x14ac:dyDescent="0.25">
      <c r="A47" s="102">
        <v>49</v>
      </c>
      <c r="B47" s="102" t="s">
        <v>586</v>
      </c>
      <c r="C47" s="116" t="s">
        <v>16</v>
      </c>
      <c r="D47" s="102" t="s">
        <v>588</v>
      </c>
      <c r="E47" s="107">
        <v>42846</v>
      </c>
      <c r="F47" s="102" t="s">
        <v>601</v>
      </c>
      <c r="G47" s="102" t="s">
        <v>594</v>
      </c>
      <c r="H47" s="107">
        <v>42850</v>
      </c>
      <c r="I47" s="107">
        <v>52231</v>
      </c>
      <c r="J47" s="102" t="s">
        <v>58</v>
      </c>
      <c r="K47" s="102" t="s">
        <v>606</v>
      </c>
      <c r="L47" s="102"/>
      <c r="M47" s="102"/>
      <c r="N47" s="102"/>
      <c r="O47" s="102"/>
      <c r="P47" s="102"/>
      <c r="Q47" s="102"/>
      <c r="R47" s="145"/>
      <c r="S47" s="145"/>
      <c r="T47" s="105"/>
      <c r="U47" s="119"/>
      <c r="V47" s="119"/>
      <c r="W47" s="102"/>
      <c r="X47" s="102"/>
      <c r="Y47" s="419"/>
      <c r="Z47" s="156"/>
      <c r="AA47" s="156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7"/>
      <c r="BD47" s="157"/>
      <c r="BE47" s="157"/>
      <c r="BF47" s="157"/>
      <c r="BG47" s="157"/>
      <c r="BH47" s="157"/>
      <c r="BI47" s="157"/>
      <c r="BJ47" s="157"/>
      <c r="BK47" s="157"/>
      <c r="BL47" s="157"/>
      <c r="BM47" s="157"/>
      <c r="BN47" s="157"/>
      <c r="BO47" s="157"/>
      <c r="BP47" s="157"/>
      <c r="BQ47" s="157"/>
      <c r="BR47" s="157"/>
      <c r="BS47" s="157"/>
      <c r="BT47" s="157"/>
      <c r="BU47" s="157"/>
      <c r="BV47" s="157"/>
      <c r="BW47" s="157"/>
      <c r="BX47" s="157"/>
      <c r="BY47" s="157"/>
      <c r="BZ47" s="157"/>
      <c r="CA47" s="146"/>
      <c r="CB47" s="146"/>
      <c r="CC47" s="146"/>
      <c r="CD47" s="146"/>
    </row>
    <row r="48" spans="1:82" s="112" customFormat="1" ht="75" x14ac:dyDescent="0.25">
      <c r="A48" s="823">
        <v>50</v>
      </c>
      <c r="B48" s="823" t="s">
        <v>598</v>
      </c>
      <c r="C48" s="824" t="s">
        <v>599</v>
      </c>
      <c r="D48" s="823" t="s">
        <v>600</v>
      </c>
      <c r="E48" s="107">
        <v>42852</v>
      </c>
      <c r="F48" s="823" t="s">
        <v>602</v>
      </c>
      <c r="G48" s="823" t="s">
        <v>603</v>
      </c>
      <c r="H48" s="107">
        <v>42870</v>
      </c>
      <c r="I48" s="107">
        <v>42870</v>
      </c>
      <c r="J48" s="823" t="s">
        <v>569</v>
      </c>
      <c r="K48" s="823"/>
      <c r="L48" s="823">
        <v>778008</v>
      </c>
      <c r="M48" s="823" t="s">
        <v>610</v>
      </c>
      <c r="N48" s="823" t="s">
        <v>611</v>
      </c>
      <c r="O48" s="106">
        <v>42901</v>
      </c>
      <c r="P48" s="106">
        <v>42993</v>
      </c>
      <c r="Q48" s="115" t="s">
        <v>1196</v>
      </c>
      <c r="R48" s="825">
        <v>1</v>
      </c>
      <c r="S48" s="825">
        <v>0</v>
      </c>
      <c r="T48" s="218" t="s">
        <v>1123</v>
      </c>
      <c r="U48" s="218" t="s">
        <v>1123</v>
      </c>
      <c r="V48" s="826" t="s">
        <v>775</v>
      </c>
      <c r="W48" s="823" t="s">
        <v>621</v>
      </c>
      <c r="X48" s="823"/>
      <c r="Y48" s="333">
        <v>908.13</v>
      </c>
      <c r="Z48" s="166" t="s">
        <v>1208</v>
      </c>
      <c r="AA48" s="16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  <c r="BI48" s="146"/>
      <c r="BJ48" s="146"/>
      <c r="BK48" s="146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146"/>
      <c r="BW48" s="146"/>
      <c r="BX48" s="146"/>
      <c r="BY48" s="146"/>
      <c r="BZ48" s="146"/>
      <c r="CA48" s="146"/>
      <c r="CB48" s="146"/>
      <c r="CC48" s="146"/>
      <c r="CD48" s="146"/>
    </row>
    <row r="49" spans="1:82" s="112" customFormat="1" ht="45" x14ac:dyDescent="0.25">
      <c r="A49" s="823" t="s">
        <v>3407</v>
      </c>
      <c r="B49" s="823"/>
      <c r="C49" s="242"/>
      <c r="D49" s="823"/>
      <c r="E49" s="107"/>
      <c r="F49" s="823"/>
      <c r="G49" s="823"/>
      <c r="H49" s="107"/>
      <c r="I49" s="107"/>
      <c r="J49" s="823"/>
      <c r="K49" s="823"/>
      <c r="L49" s="823"/>
      <c r="M49" s="823"/>
      <c r="N49" s="823" t="s">
        <v>3406</v>
      </c>
      <c r="O49" s="106">
        <v>45118</v>
      </c>
      <c r="P49" s="106"/>
      <c r="Q49" s="115"/>
      <c r="R49" s="825"/>
      <c r="S49" s="825"/>
      <c r="T49" s="218"/>
      <c r="U49" s="218"/>
      <c r="V49" s="826"/>
      <c r="W49" s="106" t="s">
        <v>3413</v>
      </c>
      <c r="X49" s="823"/>
      <c r="Y49" s="333"/>
      <c r="Z49" s="166"/>
      <c r="AA49" s="16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  <c r="BI49" s="146"/>
      <c r="BJ49" s="146"/>
      <c r="BK49" s="146"/>
      <c r="BL49" s="146"/>
      <c r="BM49" s="146"/>
      <c r="BN49" s="146"/>
      <c r="BO49" s="146"/>
      <c r="BP49" s="146"/>
      <c r="BQ49" s="146"/>
      <c r="BR49" s="146"/>
      <c r="BS49" s="146"/>
      <c r="BT49" s="146"/>
      <c r="BU49" s="146"/>
      <c r="BV49" s="146"/>
      <c r="BW49" s="146"/>
      <c r="BX49" s="146"/>
      <c r="BY49" s="146"/>
      <c r="BZ49" s="146"/>
      <c r="CA49" s="146"/>
      <c r="CB49" s="146"/>
      <c r="CC49" s="146"/>
      <c r="CD49" s="146"/>
    </row>
    <row r="50" spans="1:82" s="112" customFormat="1" ht="75" x14ac:dyDescent="0.25">
      <c r="A50" s="823"/>
      <c r="B50" s="823"/>
      <c r="C50" s="242"/>
      <c r="D50" s="823"/>
      <c r="E50" s="107"/>
      <c r="F50" s="823"/>
      <c r="G50" s="823"/>
      <c r="H50" s="107"/>
      <c r="I50" s="107"/>
      <c r="J50" s="823"/>
      <c r="K50" s="823"/>
      <c r="L50" s="823"/>
      <c r="M50" s="823"/>
      <c r="N50" s="823" t="s">
        <v>3554</v>
      </c>
      <c r="O50" s="106">
        <v>45300</v>
      </c>
      <c r="P50" s="106"/>
      <c r="Q50" s="115"/>
      <c r="R50" s="825"/>
      <c r="S50" s="825"/>
      <c r="T50" s="218"/>
      <c r="U50" s="218"/>
      <c r="V50" s="826"/>
      <c r="W50" s="106" t="s">
        <v>3601</v>
      </c>
      <c r="X50" s="823"/>
      <c r="Y50" s="333"/>
      <c r="Z50" s="166"/>
      <c r="AA50" s="16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  <c r="BI50" s="146"/>
      <c r="BJ50" s="146"/>
      <c r="BK50" s="146"/>
      <c r="BL50" s="146"/>
      <c r="BM50" s="146"/>
      <c r="BN50" s="146"/>
      <c r="BO50" s="146"/>
      <c r="BP50" s="146"/>
      <c r="BQ50" s="146"/>
      <c r="BR50" s="146"/>
      <c r="BS50" s="146"/>
      <c r="BT50" s="146"/>
      <c r="BU50" s="146"/>
      <c r="BV50" s="146"/>
      <c r="BW50" s="146"/>
      <c r="BX50" s="146"/>
      <c r="BY50" s="146"/>
      <c r="BZ50" s="146"/>
      <c r="CA50" s="146"/>
      <c r="CB50" s="146"/>
      <c r="CC50" s="146"/>
      <c r="CD50" s="146"/>
    </row>
    <row r="51" spans="1:82" s="112" customFormat="1" ht="30" x14ac:dyDescent="0.25">
      <c r="A51" s="823"/>
      <c r="B51" s="823"/>
      <c r="C51" s="242"/>
      <c r="D51" s="823"/>
      <c r="E51" s="107"/>
      <c r="F51" s="823"/>
      <c r="G51" s="823"/>
      <c r="H51" s="107"/>
      <c r="I51" s="107"/>
      <c r="J51" s="823"/>
      <c r="K51" s="823"/>
      <c r="L51" s="823"/>
      <c r="M51" s="823"/>
      <c r="N51" s="823" t="s">
        <v>2736</v>
      </c>
      <c r="O51" s="106">
        <v>45636</v>
      </c>
      <c r="P51" s="106"/>
      <c r="Q51" s="115"/>
      <c r="R51" s="825"/>
      <c r="S51" s="825"/>
      <c r="T51" s="218"/>
      <c r="U51" s="218"/>
      <c r="V51" s="826"/>
      <c r="W51" s="106"/>
      <c r="X51" s="823"/>
      <c r="Y51" s="333" t="s">
        <v>3840</v>
      </c>
      <c r="Z51" s="166"/>
      <c r="AA51" s="16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  <c r="BI51" s="146"/>
      <c r="BJ51" s="146"/>
      <c r="BK51" s="146"/>
      <c r="BL51" s="146"/>
      <c r="BM51" s="146"/>
      <c r="BN51" s="146"/>
      <c r="BO51" s="146"/>
      <c r="BP51" s="146"/>
      <c r="BQ51" s="146"/>
      <c r="BR51" s="146"/>
      <c r="BS51" s="146"/>
      <c r="BT51" s="146"/>
      <c r="BU51" s="146"/>
      <c r="BV51" s="146"/>
      <c r="BW51" s="146"/>
      <c r="BX51" s="146"/>
      <c r="BY51" s="146"/>
      <c r="BZ51" s="146"/>
      <c r="CA51" s="146"/>
      <c r="CB51" s="146"/>
      <c r="CC51" s="146"/>
      <c r="CD51" s="146"/>
    </row>
    <row r="52" spans="1:82" s="63" customFormat="1" ht="45" x14ac:dyDescent="0.25">
      <c r="A52" s="115">
        <v>52</v>
      </c>
      <c r="B52" s="115" t="s">
        <v>636</v>
      </c>
      <c r="C52" s="216" t="s">
        <v>35</v>
      </c>
      <c r="D52" s="115" t="s">
        <v>637</v>
      </c>
      <c r="E52" s="106">
        <v>42908</v>
      </c>
      <c r="F52" s="115" t="s">
        <v>638</v>
      </c>
      <c r="G52" s="115" t="s">
        <v>639</v>
      </c>
      <c r="H52" s="106">
        <v>42912</v>
      </c>
      <c r="I52" s="106">
        <v>43277</v>
      </c>
      <c r="J52" s="115" t="s">
        <v>569</v>
      </c>
      <c r="K52" s="213" t="s">
        <v>1014</v>
      </c>
      <c r="L52" s="115" t="s">
        <v>650</v>
      </c>
      <c r="M52" s="115" t="s">
        <v>647</v>
      </c>
      <c r="N52" s="115" t="s">
        <v>648</v>
      </c>
      <c r="O52" s="106" t="s">
        <v>1015</v>
      </c>
      <c r="P52" s="106">
        <v>43008</v>
      </c>
      <c r="Q52" s="115" t="s">
        <v>772</v>
      </c>
      <c r="R52" s="217">
        <v>7</v>
      </c>
      <c r="S52" s="217">
        <v>0</v>
      </c>
      <c r="T52" s="218" t="s">
        <v>769</v>
      </c>
      <c r="U52" s="219" t="s">
        <v>774</v>
      </c>
      <c r="V52" s="220" t="s">
        <v>1016</v>
      </c>
      <c r="W52" s="115" t="s">
        <v>649</v>
      </c>
      <c r="X52" s="115" t="s">
        <v>860</v>
      </c>
      <c r="Y52" s="264"/>
      <c r="Z52" s="176"/>
      <c r="AA52" s="176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  <c r="AR52" s="177"/>
      <c r="AS52" s="177"/>
      <c r="AT52" s="177"/>
      <c r="AU52" s="177"/>
      <c r="AV52" s="177"/>
      <c r="AW52" s="177"/>
      <c r="AX52" s="177"/>
      <c r="AY52" s="177"/>
      <c r="AZ52" s="177"/>
      <c r="BA52" s="177"/>
      <c r="BB52" s="177"/>
      <c r="BC52" s="177"/>
      <c r="BD52" s="177"/>
      <c r="BE52" s="177"/>
      <c r="BF52" s="177"/>
      <c r="BG52" s="177"/>
      <c r="BH52" s="177"/>
      <c r="BI52" s="177"/>
      <c r="BJ52" s="177"/>
      <c r="BK52" s="177"/>
      <c r="BL52" s="177"/>
      <c r="BM52" s="177"/>
      <c r="BN52" s="177"/>
      <c r="BO52" s="177"/>
      <c r="BP52" s="177"/>
      <c r="BQ52" s="177"/>
      <c r="BR52" s="177"/>
      <c r="BS52" s="177"/>
      <c r="BT52" s="177"/>
      <c r="BU52" s="177"/>
      <c r="BV52" s="177"/>
      <c r="BW52" s="177"/>
      <c r="BX52" s="177"/>
      <c r="BY52" s="177"/>
      <c r="BZ52" s="177"/>
      <c r="CA52" s="177"/>
      <c r="CB52" s="177"/>
      <c r="CC52" s="177"/>
      <c r="CD52" s="177"/>
    </row>
    <row r="53" spans="1:82" s="112" customFormat="1" ht="45" x14ac:dyDescent="0.25">
      <c r="A53" s="102">
        <v>53</v>
      </c>
      <c r="B53" s="102" t="s">
        <v>586</v>
      </c>
      <c r="C53" s="116" t="s">
        <v>16</v>
      </c>
      <c r="D53" s="102" t="s">
        <v>640</v>
      </c>
      <c r="E53" s="107">
        <v>42908</v>
      </c>
      <c r="F53" s="102" t="s">
        <v>641</v>
      </c>
      <c r="G53" s="102" t="s">
        <v>642</v>
      </c>
      <c r="H53" s="107">
        <v>42911</v>
      </c>
      <c r="I53" s="107">
        <v>52231</v>
      </c>
      <c r="J53" s="102" t="s">
        <v>58</v>
      </c>
      <c r="K53" s="102" t="s">
        <v>646</v>
      </c>
      <c r="L53" s="102"/>
      <c r="M53" s="102"/>
      <c r="N53" s="102"/>
      <c r="O53" s="102"/>
      <c r="P53" s="102"/>
      <c r="Q53" s="102"/>
      <c r="R53" s="145"/>
      <c r="S53" s="145"/>
      <c r="T53" s="105"/>
      <c r="U53" s="119"/>
      <c r="V53" s="119"/>
      <c r="W53" s="102"/>
      <c r="X53" s="102"/>
      <c r="Y53" s="419"/>
      <c r="Z53" s="156"/>
      <c r="AA53" s="156"/>
      <c r="AB53" s="157"/>
      <c r="AC53" s="157"/>
      <c r="AD53" s="157"/>
      <c r="AE53" s="157"/>
      <c r="AF53" s="157"/>
      <c r="AG53" s="157"/>
      <c r="AH53" s="157"/>
      <c r="AI53" s="157"/>
      <c r="AJ53" s="157"/>
      <c r="AK53" s="157"/>
      <c r="AL53" s="157"/>
      <c r="AM53" s="157"/>
      <c r="AN53" s="157"/>
      <c r="AO53" s="157"/>
      <c r="AP53" s="157"/>
      <c r="AQ53" s="157"/>
      <c r="AR53" s="157"/>
      <c r="AS53" s="157"/>
      <c r="AT53" s="157"/>
      <c r="AU53" s="157"/>
      <c r="AV53" s="157"/>
      <c r="AW53" s="157"/>
      <c r="AX53" s="157"/>
      <c r="AY53" s="157"/>
      <c r="AZ53" s="157"/>
      <c r="BA53" s="157"/>
      <c r="BB53" s="157"/>
      <c r="BC53" s="157"/>
      <c r="BD53" s="157"/>
      <c r="BE53" s="157"/>
      <c r="BF53" s="157"/>
      <c r="BG53" s="157"/>
      <c r="BH53" s="157"/>
      <c r="BI53" s="157"/>
      <c r="BJ53" s="157"/>
      <c r="BK53" s="157"/>
      <c r="BL53" s="157"/>
      <c r="BM53" s="157"/>
      <c r="BN53" s="157"/>
      <c r="BO53" s="157"/>
      <c r="BP53" s="157"/>
      <c r="BQ53" s="157"/>
      <c r="BR53" s="157"/>
      <c r="BS53" s="157"/>
      <c r="BT53" s="157"/>
      <c r="BU53" s="157"/>
      <c r="BV53" s="157"/>
      <c r="BW53" s="157"/>
      <c r="BX53" s="157"/>
      <c r="BY53" s="157"/>
      <c r="BZ53" s="157"/>
      <c r="CA53" s="146"/>
      <c r="CB53" s="146"/>
      <c r="CC53" s="146"/>
      <c r="CD53" s="146"/>
    </row>
    <row r="54" spans="1:82" s="112" customFormat="1" ht="45" x14ac:dyDescent="0.25">
      <c r="A54" s="102">
        <v>54</v>
      </c>
      <c r="B54" s="102" t="s">
        <v>409</v>
      </c>
      <c r="C54" s="116" t="s">
        <v>16</v>
      </c>
      <c r="D54" s="102" t="s">
        <v>657</v>
      </c>
      <c r="E54" s="107">
        <v>42927</v>
      </c>
      <c r="F54" s="102" t="s">
        <v>658</v>
      </c>
      <c r="G54" s="102" t="s">
        <v>659</v>
      </c>
      <c r="H54" s="107">
        <v>42917</v>
      </c>
      <c r="I54" s="107">
        <v>46752</v>
      </c>
      <c r="J54" s="151" t="s">
        <v>58</v>
      </c>
      <c r="K54" s="102" t="s">
        <v>660</v>
      </c>
      <c r="L54" s="102"/>
      <c r="M54" s="102"/>
      <c r="N54" s="102"/>
      <c r="O54" s="102"/>
      <c r="P54" s="102"/>
      <c r="Q54" s="102"/>
      <c r="R54" s="145"/>
      <c r="S54" s="145"/>
      <c r="T54" s="105"/>
      <c r="U54" s="119"/>
      <c r="V54" s="119"/>
      <c r="W54" s="102"/>
      <c r="X54" s="102"/>
      <c r="Y54" s="419"/>
      <c r="Z54" s="156"/>
      <c r="AA54" s="156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7"/>
      <c r="BB54" s="157"/>
      <c r="BC54" s="157"/>
      <c r="BD54" s="157"/>
      <c r="BE54" s="157"/>
      <c r="BF54" s="157"/>
      <c r="BG54" s="157"/>
      <c r="BH54" s="157"/>
      <c r="BI54" s="157"/>
      <c r="BJ54" s="157"/>
      <c r="BK54" s="157"/>
      <c r="BL54" s="157"/>
      <c r="BM54" s="157"/>
      <c r="BN54" s="157"/>
      <c r="BO54" s="157"/>
      <c r="BP54" s="157"/>
      <c r="BQ54" s="157"/>
      <c r="BR54" s="157"/>
      <c r="BS54" s="157"/>
      <c r="BT54" s="157"/>
      <c r="BU54" s="157"/>
      <c r="BV54" s="157"/>
      <c r="BW54" s="157"/>
      <c r="BX54" s="157"/>
      <c r="BY54" s="157"/>
      <c r="BZ54" s="157"/>
      <c r="CA54" s="146"/>
      <c r="CB54" s="146"/>
      <c r="CC54" s="146"/>
      <c r="CD54" s="146"/>
    </row>
    <row r="55" spans="1:82" s="112" customFormat="1" ht="120" x14ac:dyDescent="0.25">
      <c r="A55" s="954">
        <v>55</v>
      </c>
      <c r="B55" s="954" t="s">
        <v>409</v>
      </c>
      <c r="C55" s="955" t="s">
        <v>16</v>
      </c>
      <c r="D55" s="954" t="s">
        <v>686</v>
      </c>
      <c r="E55" s="107">
        <v>42990</v>
      </c>
      <c r="F55" s="954" t="s">
        <v>687</v>
      </c>
      <c r="G55" s="959" t="s">
        <v>688</v>
      </c>
      <c r="H55" s="107">
        <v>43101</v>
      </c>
      <c r="I55" s="107">
        <v>43830</v>
      </c>
      <c r="J55" s="951" t="s">
        <v>58</v>
      </c>
      <c r="K55" s="954"/>
      <c r="L55" s="954" t="s">
        <v>183</v>
      </c>
      <c r="M55" s="954" t="s">
        <v>783</v>
      </c>
      <c r="N55" s="954" t="s">
        <v>780</v>
      </c>
      <c r="O55" s="106">
        <v>43098</v>
      </c>
      <c r="P55" s="115"/>
      <c r="Q55" s="115" t="s">
        <v>1320</v>
      </c>
      <c r="R55" s="332" t="s">
        <v>1311</v>
      </c>
      <c r="S55" s="332" t="s">
        <v>781</v>
      </c>
      <c r="T55" s="256" t="s">
        <v>1070</v>
      </c>
      <c r="U55" s="219" t="s">
        <v>1321</v>
      </c>
      <c r="V55" s="219" t="s">
        <v>784</v>
      </c>
      <c r="W55" s="954"/>
      <c r="X55" s="954" t="s">
        <v>782</v>
      </c>
      <c r="Y55" s="333" t="s">
        <v>2042</v>
      </c>
      <c r="Z55" s="166" t="s">
        <v>1096</v>
      </c>
      <c r="AA55" s="166" t="s">
        <v>1142</v>
      </c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  <c r="BI55" s="146"/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6"/>
      <c r="BX55" s="146"/>
      <c r="BY55" s="146"/>
      <c r="BZ55" s="146"/>
      <c r="CA55" s="146"/>
      <c r="CB55" s="146"/>
      <c r="CC55" s="146"/>
      <c r="CD55" s="146"/>
    </row>
    <row r="56" spans="1:82" s="109" customFormat="1" ht="45" x14ac:dyDescent="0.25">
      <c r="A56" s="102">
        <v>56</v>
      </c>
      <c r="B56" s="102" t="s">
        <v>586</v>
      </c>
      <c r="C56" s="116" t="s">
        <v>16</v>
      </c>
      <c r="D56" s="102" t="s">
        <v>714</v>
      </c>
      <c r="E56" s="107">
        <v>43019</v>
      </c>
      <c r="F56" s="102" t="s">
        <v>715</v>
      </c>
      <c r="G56" s="102" t="s">
        <v>723</v>
      </c>
      <c r="H56" s="107">
        <v>43040</v>
      </c>
      <c r="I56" s="107">
        <v>52231</v>
      </c>
      <c r="J56" s="102" t="s">
        <v>58</v>
      </c>
      <c r="K56" s="102" t="s">
        <v>729</v>
      </c>
      <c r="L56" s="102"/>
      <c r="M56" s="102"/>
      <c r="N56" s="102"/>
      <c r="O56" s="102"/>
      <c r="P56" s="102"/>
      <c r="Q56" s="102"/>
      <c r="R56" s="145"/>
      <c r="S56" s="145"/>
      <c r="T56" s="105"/>
      <c r="U56" s="119"/>
      <c r="V56" s="119"/>
      <c r="W56" s="102"/>
      <c r="X56" s="102"/>
      <c r="Y56" s="406"/>
      <c r="Z56" s="164"/>
      <c r="AA56" s="164"/>
      <c r="AB56" s="165"/>
      <c r="AC56" s="165"/>
      <c r="AD56" s="165"/>
      <c r="AE56" s="165"/>
      <c r="AF56" s="165"/>
      <c r="AG56" s="165"/>
      <c r="AH56" s="165"/>
      <c r="AI56" s="165"/>
      <c r="AJ56" s="165"/>
      <c r="AK56" s="165"/>
      <c r="AL56" s="165"/>
      <c r="AM56" s="165"/>
      <c r="AN56" s="165"/>
      <c r="AO56" s="165"/>
      <c r="AP56" s="165"/>
      <c r="AQ56" s="165"/>
      <c r="AR56" s="165"/>
      <c r="AS56" s="165"/>
      <c r="AT56" s="165"/>
      <c r="AU56" s="165"/>
      <c r="AV56" s="165"/>
      <c r="AW56" s="165"/>
      <c r="AX56" s="165"/>
      <c r="AY56" s="165"/>
      <c r="AZ56" s="165"/>
      <c r="BA56" s="165"/>
      <c r="BB56" s="165"/>
      <c r="BC56" s="165"/>
      <c r="BD56" s="165"/>
      <c r="BE56" s="165"/>
      <c r="BF56" s="165"/>
      <c r="BG56" s="165"/>
      <c r="BH56" s="165"/>
      <c r="BI56" s="165"/>
      <c r="BJ56" s="165"/>
      <c r="BK56" s="165"/>
      <c r="BL56" s="165"/>
      <c r="BM56" s="165"/>
      <c r="BN56" s="165"/>
      <c r="BO56" s="165"/>
      <c r="BP56" s="165"/>
      <c r="BQ56" s="165"/>
      <c r="BR56" s="165"/>
      <c r="BS56" s="165"/>
      <c r="BT56" s="165"/>
      <c r="BU56" s="165"/>
      <c r="BV56" s="165"/>
      <c r="BW56" s="165"/>
      <c r="BX56" s="165"/>
      <c r="BY56" s="165"/>
      <c r="BZ56" s="165"/>
      <c r="CA56" s="165"/>
      <c r="CB56" s="165"/>
      <c r="CC56" s="165"/>
      <c r="CD56" s="165"/>
    </row>
    <row r="57" spans="1:82" s="63" customFormat="1" ht="45" x14ac:dyDescent="0.25">
      <c r="A57" s="34">
        <v>57</v>
      </c>
      <c r="B57" s="34" t="s">
        <v>586</v>
      </c>
      <c r="C57" s="95" t="s">
        <v>16</v>
      </c>
      <c r="D57" s="34" t="s">
        <v>718</v>
      </c>
      <c r="E57" s="96">
        <v>43019</v>
      </c>
      <c r="F57" s="34" t="s">
        <v>716</v>
      </c>
      <c r="G57" s="34" t="s">
        <v>722</v>
      </c>
      <c r="H57" s="96">
        <v>43040</v>
      </c>
      <c r="I57" s="96">
        <v>52231</v>
      </c>
      <c r="J57" s="34" t="s">
        <v>58</v>
      </c>
      <c r="K57" s="34"/>
      <c r="L57" s="63">
        <v>8162682606</v>
      </c>
      <c r="M57" s="52" t="s">
        <v>730</v>
      </c>
      <c r="N57" s="52" t="s">
        <v>732</v>
      </c>
      <c r="O57" s="61">
        <v>43083</v>
      </c>
      <c r="P57" s="61">
        <v>43173</v>
      </c>
      <c r="Q57" s="93" t="s">
        <v>1198</v>
      </c>
      <c r="R57" s="200" t="s">
        <v>734</v>
      </c>
      <c r="S57" s="200" t="s">
        <v>739</v>
      </c>
      <c r="T57" s="99" t="s">
        <v>1070</v>
      </c>
      <c r="U57" s="171" t="s">
        <v>1200</v>
      </c>
      <c r="V57" s="56" t="s">
        <v>906</v>
      </c>
      <c r="W57" s="52"/>
      <c r="X57" s="52" t="s">
        <v>907</v>
      </c>
      <c r="Y57" s="264">
        <v>3036</v>
      </c>
      <c r="AA57" s="52" t="s">
        <v>1111</v>
      </c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7"/>
      <c r="BR57" s="177"/>
      <c r="BS57" s="177"/>
      <c r="BT57" s="177"/>
      <c r="BU57" s="177"/>
      <c r="BV57" s="177"/>
      <c r="BW57" s="177"/>
      <c r="BX57" s="177"/>
      <c r="BY57" s="177"/>
      <c r="BZ57" s="177"/>
      <c r="CA57" s="177"/>
      <c r="CB57" s="177"/>
      <c r="CC57" s="177"/>
      <c r="CD57" s="177"/>
    </row>
    <row r="58" spans="1:82" s="63" customFormat="1" ht="45" x14ac:dyDescent="0.25">
      <c r="A58" s="34">
        <v>58</v>
      </c>
      <c r="B58" s="34" t="s">
        <v>586</v>
      </c>
      <c r="C58" s="95" t="s">
        <v>16</v>
      </c>
      <c r="D58" s="34" t="s">
        <v>719</v>
      </c>
      <c r="E58" s="96">
        <v>43019</v>
      </c>
      <c r="F58" s="34" t="s">
        <v>717</v>
      </c>
      <c r="G58" s="34" t="s">
        <v>721</v>
      </c>
      <c r="H58" s="96">
        <v>43040</v>
      </c>
      <c r="I58" s="96">
        <v>52231</v>
      </c>
      <c r="J58" s="34" t="s">
        <v>58</v>
      </c>
      <c r="K58" s="34"/>
      <c r="L58" s="63">
        <v>8162682606</v>
      </c>
      <c r="M58" s="52" t="s">
        <v>731</v>
      </c>
      <c r="N58" s="52" t="s">
        <v>733</v>
      </c>
      <c r="O58" s="61">
        <v>43067</v>
      </c>
      <c r="P58" s="61">
        <v>43159</v>
      </c>
      <c r="Q58" s="93" t="s">
        <v>1198</v>
      </c>
      <c r="R58" s="200" t="s">
        <v>735</v>
      </c>
      <c r="S58" s="200" t="s">
        <v>739</v>
      </c>
      <c r="T58" s="99" t="s">
        <v>1070</v>
      </c>
      <c r="U58" s="171" t="s">
        <v>1256</v>
      </c>
      <c r="V58" s="56" t="s">
        <v>906</v>
      </c>
      <c r="W58" s="52"/>
      <c r="X58" s="52" t="s">
        <v>907</v>
      </c>
      <c r="Y58" s="264">
        <v>414</v>
      </c>
      <c r="AA58" s="52" t="s">
        <v>1111</v>
      </c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  <c r="AR58" s="177"/>
      <c r="AS58" s="177"/>
      <c r="AT58" s="177"/>
      <c r="AU58" s="177"/>
      <c r="AV58" s="177"/>
      <c r="AW58" s="177"/>
      <c r="AX58" s="177"/>
      <c r="AY58" s="177"/>
      <c r="AZ58" s="177"/>
      <c r="BA58" s="177"/>
      <c r="BB58" s="177"/>
      <c r="BC58" s="177"/>
      <c r="BD58" s="177"/>
      <c r="BE58" s="177"/>
      <c r="BF58" s="177"/>
      <c r="BG58" s="177"/>
      <c r="BH58" s="177"/>
      <c r="BI58" s="177"/>
      <c r="BJ58" s="177"/>
      <c r="BK58" s="177"/>
      <c r="BL58" s="177"/>
      <c r="BM58" s="177"/>
      <c r="BN58" s="177"/>
      <c r="BO58" s="177"/>
      <c r="BP58" s="177"/>
      <c r="BQ58" s="177"/>
      <c r="BR58" s="177"/>
      <c r="BS58" s="177"/>
      <c r="BT58" s="177"/>
      <c r="BU58" s="177"/>
      <c r="BV58" s="177"/>
      <c r="BW58" s="177"/>
      <c r="BX58" s="177"/>
      <c r="BY58" s="177"/>
      <c r="BZ58" s="177"/>
      <c r="CA58" s="177"/>
      <c r="CB58" s="177"/>
      <c r="CC58" s="177"/>
      <c r="CD58" s="177"/>
    </row>
    <row r="59" spans="1:82" s="112" customFormat="1" ht="90" x14ac:dyDescent="0.25">
      <c r="A59" s="102">
        <v>59</v>
      </c>
      <c r="B59" s="102" t="s">
        <v>586</v>
      </c>
      <c r="C59" s="116" t="s">
        <v>16</v>
      </c>
      <c r="D59" s="102" t="s">
        <v>720</v>
      </c>
      <c r="E59" s="107">
        <v>43021</v>
      </c>
      <c r="F59" s="102" t="s">
        <v>724</v>
      </c>
      <c r="G59" s="102" t="s">
        <v>725</v>
      </c>
      <c r="H59" s="107">
        <v>43040</v>
      </c>
      <c r="I59" s="107">
        <v>52231</v>
      </c>
      <c r="J59" s="102" t="s">
        <v>58</v>
      </c>
      <c r="K59" s="102" t="s">
        <v>759</v>
      </c>
      <c r="L59" s="102"/>
      <c r="M59" s="102"/>
      <c r="N59" s="102"/>
      <c r="O59" s="102"/>
      <c r="P59" s="102"/>
      <c r="Q59" s="102"/>
      <c r="R59" s="145"/>
      <c r="S59" s="145"/>
      <c r="T59" s="105"/>
      <c r="U59" s="119"/>
      <c r="V59" s="119"/>
      <c r="W59" s="102"/>
      <c r="X59" s="102"/>
      <c r="Y59" s="333"/>
      <c r="Z59" s="166"/>
      <c r="AA59" s="16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</row>
    <row r="60" spans="1:82" s="112" customFormat="1" ht="120" x14ac:dyDescent="0.25">
      <c r="A60" s="329">
        <v>60</v>
      </c>
      <c r="B60" s="329" t="s">
        <v>559</v>
      </c>
      <c r="C60" s="330" t="s">
        <v>16</v>
      </c>
      <c r="D60" s="329" t="s">
        <v>726</v>
      </c>
      <c r="E60" s="107">
        <v>43025</v>
      </c>
      <c r="F60" s="329" t="s">
        <v>727</v>
      </c>
      <c r="G60" s="329" t="s">
        <v>728</v>
      </c>
      <c r="H60" s="107">
        <v>43040</v>
      </c>
      <c r="I60" s="107">
        <v>52231</v>
      </c>
      <c r="J60" s="329" t="s">
        <v>58</v>
      </c>
      <c r="K60" s="213" t="s">
        <v>1747</v>
      </c>
      <c r="L60" s="331">
        <v>89116135395</v>
      </c>
      <c r="M60" s="329" t="s">
        <v>743</v>
      </c>
      <c r="N60" s="329" t="s">
        <v>744</v>
      </c>
      <c r="O60" s="106" t="s">
        <v>1748</v>
      </c>
      <c r="P60" s="106" t="s">
        <v>1313</v>
      </c>
      <c r="Q60" s="115" t="s">
        <v>1746</v>
      </c>
      <c r="R60" s="332" t="s">
        <v>739</v>
      </c>
      <c r="S60" s="332" t="s">
        <v>745</v>
      </c>
      <c r="T60" s="256" t="s">
        <v>1070</v>
      </c>
      <c r="U60" s="219" t="s">
        <v>1188</v>
      </c>
      <c r="V60" s="219"/>
      <c r="W60" s="329"/>
      <c r="X60" s="329"/>
      <c r="Y60" s="333" t="s">
        <v>1319</v>
      </c>
      <c r="AA60" s="329" t="s">
        <v>1110</v>
      </c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  <c r="BI60" s="146"/>
      <c r="BJ60" s="146"/>
      <c r="BK60" s="146"/>
      <c r="BL60" s="146"/>
      <c r="BM60" s="146"/>
      <c r="BN60" s="146"/>
      <c r="BO60" s="146"/>
      <c r="BP60" s="146"/>
      <c r="BQ60" s="146"/>
      <c r="BR60" s="146"/>
      <c r="BS60" s="146"/>
      <c r="BT60" s="146"/>
      <c r="BU60" s="146"/>
      <c r="BV60" s="146"/>
      <c r="BW60" s="146"/>
      <c r="BX60" s="146"/>
      <c r="BY60" s="146"/>
      <c r="BZ60" s="146"/>
      <c r="CA60" s="146"/>
      <c r="CB60" s="146"/>
      <c r="CC60" s="146"/>
      <c r="CD60" s="146"/>
    </row>
    <row r="61" spans="1:82" s="112" customFormat="1" ht="30" x14ac:dyDescent="0.25">
      <c r="A61" s="329" t="s">
        <v>1612</v>
      </c>
      <c r="B61" s="329"/>
      <c r="C61" s="330"/>
      <c r="D61" s="329" t="s">
        <v>1613</v>
      </c>
      <c r="E61" s="107"/>
      <c r="F61" s="329"/>
      <c r="G61" s="329"/>
      <c r="H61" s="107"/>
      <c r="I61" s="107"/>
      <c r="J61" s="329" t="s">
        <v>1614</v>
      </c>
      <c r="K61" s="329"/>
      <c r="L61" s="331"/>
      <c r="M61" s="329"/>
      <c r="N61" s="329"/>
      <c r="O61" s="106"/>
      <c r="P61" s="275"/>
      <c r="Q61" s="115"/>
      <c r="R61" s="332"/>
      <c r="S61" s="332"/>
      <c r="T61" s="256"/>
      <c r="U61" s="219"/>
      <c r="V61" s="276"/>
      <c r="W61" s="329"/>
      <c r="X61" s="329"/>
      <c r="Y61" s="333"/>
      <c r="Z61" s="146"/>
      <c r="AA61" s="16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  <c r="BI61" s="146"/>
      <c r="BJ61" s="146"/>
      <c r="BK61" s="146"/>
      <c r="BL61" s="146"/>
      <c r="BM61" s="146"/>
      <c r="BN61" s="146"/>
      <c r="BO61" s="146"/>
      <c r="BP61" s="146"/>
      <c r="BQ61" s="146"/>
      <c r="BR61" s="146"/>
      <c r="BS61" s="146"/>
      <c r="BT61" s="146"/>
      <c r="BU61" s="146"/>
      <c r="BV61" s="146"/>
      <c r="BW61" s="146"/>
      <c r="BX61" s="146"/>
      <c r="BY61" s="146"/>
      <c r="BZ61" s="146"/>
      <c r="CA61" s="146"/>
      <c r="CB61" s="146"/>
      <c r="CC61" s="146"/>
      <c r="CD61" s="146"/>
    </row>
    <row r="62" spans="1:82" s="187" customFormat="1" ht="90" x14ac:dyDescent="0.25">
      <c r="A62" s="179">
        <v>61</v>
      </c>
      <c r="B62" s="179" t="s">
        <v>763</v>
      </c>
      <c r="C62" s="180" t="s">
        <v>16</v>
      </c>
      <c r="D62" s="179" t="s">
        <v>764</v>
      </c>
      <c r="E62" s="181">
        <v>43069</v>
      </c>
      <c r="F62" s="179" t="s">
        <v>765</v>
      </c>
      <c r="G62" s="179" t="s">
        <v>766</v>
      </c>
      <c r="H62" s="181">
        <v>43101</v>
      </c>
      <c r="I62" s="181">
        <v>43465</v>
      </c>
      <c r="J62" s="179" t="s">
        <v>58</v>
      </c>
      <c r="K62" s="179" t="s">
        <v>768</v>
      </c>
      <c r="L62" s="179"/>
      <c r="M62" s="179"/>
      <c r="N62" s="179"/>
      <c r="O62" s="179"/>
      <c r="P62" s="179"/>
      <c r="Q62" s="179"/>
      <c r="R62" s="182"/>
      <c r="S62" s="182"/>
      <c r="T62" s="183"/>
      <c r="U62" s="184"/>
      <c r="V62" s="184"/>
      <c r="W62" s="179"/>
      <c r="X62" s="179"/>
      <c r="Y62" s="420"/>
      <c r="Z62" s="185"/>
      <c r="AA62" s="185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  <c r="AT62" s="186"/>
      <c r="AU62" s="186"/>
      <c r="AV62" s="186"/>
      <c r="AW62" s="186"/>
      <c r="AX62" s="186"/>
      <c r="AY62" s="186"/>
      <c r="AZ62" s="186"/>
      <c r="BA62" s="186"/>
      <c r="BB62" s="186"/>
      <c r="BC62" s="186"/>
      <c r="BD62" s="186"/>
      <c r="BE62" s="186"/>
      <c r="BF62" s="186"/>
      <c r="BG62" s="186"/>
      <c r="BH62" s="186"/>
      <c r="BI62" s="186"/>
      <c r="BJ62" s="186"/>
      <c r="BK62" s="186"/>
      <c r="BL62" s="186"/>
      <c r="BM62" s="186"/>
      <c r="BN62" s="186"/>
      <c r="BO62" s="186"/>
      <c r="BP62" s="186"/>
      <c r="BQ62" s="186"/>
      <c r="BR62" s="186"/>
      <c r="BS62" s="186"/>
      <c r="BT62" s="186"/>
      <c r="BU62" s="186"/>
      <c r="BV62" s="186"/>
      <c r="BW62" s="186"/>
      <c r="BX62" s="186"/>
      <c r="BY62" s="186"/>
      <c r="BZ62" s="186"/>
      <c r="CA62" s="186"/>
      <c r="CB62" s="186"/>
      <c r="CC62" s="186"/>
      <c r="CD62" s="186"/>
    </row>
    <row r="63" spans="1:82" s="63" customFormat="1" ht="45" x14ac:dyDescent="0.25">
      <c r="A63" s="34">
        <v>62</v>
      </c>
      <c r="B63" s="34" t="s">
        <v>28</v>
      </c>
      <c r="C63" s="95" t="s">
        <v>16</v>
      </c>
      <c r="D63" s="34" t="s">
        <v>814</v>
      </c>
      <c r="E63" s="96">
        <v>43152</v>
      </c>
      <c r="F63" s="34" t="s">
        <v>815</v>
      </c>
      <c r="G63" s="34" t="s">
        <v>816</v>
      </c>
      <c r="H63" s="96">
        <v>43160</v>
      </c>
      <c r="I63" s="96">
        <v>52596</v>
      </c>
      <c r="J63" s="34" t="s">
        <v>58</v>
      </c>
      <c r="K63" s="34"/>
      <c r="L63" s="127">
        <v>89116135395</v>
      </c>
      <c r="M63" s="52" t="s">
        <v>819</v>
      </c>
      <c r="N63" s="52" t="s">
        <v>820</v>
      </c>
      <c r="O63" s="53">
        <v>43208</v>
      </c>
      <c r="P63" s="61">
        <v>43299</v>
      </c>
      <c r="Q63" s="93" t="s">
        <v>1166</v>
      </c>
      <c r="R63" s="200" t="s">
        <v>745</v>
      </c>
      <c r="S63" s="200" t="s">
        <v>739</v>
      </c>
      <c r="T63" s="99" t="s">
        <v>1070</v>
      </c>
      <c r="U63" s="171" t="s">
        <v>1188</v>
      </c>
      <c r="V63" s="56" t="s">
        <v>919</v>
      </c>
      <c r="W63" s="52" t="s">
        <v>821</v>
      </c>
      <c r="X63" s="52" t="s">
        <v>920</v>
      </c>
      <c r="Y63" s="264">
        <v>441.6</v>
      </c>
      <c r="Z63" s="176"/>
      <c r="AA63" s="52" t="s">
        <v>1111</v>
      </c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7"/>
      <c r="BD63" s="177"/>
      <c r="BE63" s="177"/>
      <c r="BF63" s="177"/>
      <c r="BG63" s="177"/>
      <c r="BH63" s="177"/>
      <c r="BI63" s="177"/>
      <c r="BJ63" s="177"/>
      <c r="BK63" s="177"/>
      <c r="BL63" s="177"/>
      <c r="BM63" s="177"/>
      <c r="BN63" s="177"/>
      <c r="BO63" s="177"/>
      <c r="BP63" s="177"/>
      <c r="BQ63" s="177"/>
      <c r="BR63" s="177"/>
      <c r="BS63" s="177"/>
      <c r="BT63" s="177"/>
      <c r="BU63" s="177"/>
      <c r="BV63" s="177"/>
      <c r="BW63" s="177"/>
      <c r="BX63" s="177"/>
      <c r="BY63" s="177"/>
      <c r="BZ63" s="177"/>
      <c r="CA63" s="177"/>
      <c r="CB63" s="177"/>
      <c r="CC63" s="177"/>
      <c r="CD63" s="177"/>
    </row>
    <row r="64" spans="1:82" s="63" customFormat="1" ht="45" x14ac:dyDescent="0.25">
      <c r="A64" s="34">
        <v>63</v>
      </c>
      <c r="B64" s="110" t="s">
        <v>593</v>
      </c>
      <c r="C64" s="236" t="s">
        <v>35</v>
      </c>
      <c r="D64" s="34" t="s">
        <v>823</v>
      </c>
      <c r="E64" s="96">
        <v>43182</v>
      </c>
      <c r="F64" s="34" t="s">
        <v>824</v>
      </c>
      <c r="G64" s="34" t="s">
        <v>825</v>
      </c>
      <c r="H64" s="96">
        <v>43252</v>
      </c>
      <c r="I64" s="96">
        <v>46905</v>
      </c>
      <c r="J64" s="34" t="s">
        <v>58</v>
      </c>
      <c r="K64" s="34"/>
      <c r="L64" s="52" t="s">
        <v>575</v>
      </c>
      <c r="M64" s="52" t="s">
        <v>863</v>
      </c>
      <c r="N64" s="93" t="s">
        <v>826</v>
      </c>
      <c r="O64" s="61">
        <v>43200</v>
      </c>
      <c r="P64" s="61">
        <v>43291</v>
      </c>
      <c r="Q64" s="93" t="s">
        <v>1125</v>
      </c>
      <c r="R64" s="200" t="s">
        <v>827</v>
      </c>
      <c r="S64" s="200" t="s">
        <v>739</v>
      </c>
      <c r="T64" s="99" t="s">
        <v>1070</v>
      </c>
      <c r="U64" s="171" t="s">
        <v>1126</v>
      </c>
      <c r="V64" s="171" t="s">
        <v>933</v>
      </c>
      <c r="W64" s="52"/>
      <c r="X64" s="52" t="s">
        <v>1000</v>
      </c>
      <c r="Y64" s="264" t="s">
        <v>828</v>
      </c>
      <c r="Z64" s="176" t="s">
        <v>971</v>
      </c>
      <c r="AA64" s="52" t="s">
        <v>1111</v>
      </c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  <c r="AR64" s="177"/>
      <c r="AS64" s="177"/>
      <c r="AT64" s="177"/>
      <c r="AU64" s="177"/>
      <c r="AV64" s="177"/>
      <c r="AW64" s="177"/>
      <c r="AX64" s="177"/>
      <c r="AY64" s="177"/>
      <c r="AZ64" s="177"/>
      <c r="BA64" s="177"/>
      <c r="BB64" s="177"/>
      <c r="BC64" s="177"/>
      <c r="BD64" s="177"/>
      <c r="BE64" s="177"/>
      <c r="BF64" s="177"/>
      <c r="BG64" s="177"/>
      <c r="BH64" s="177"/>
      <c r="BI64" s="177"/>
      <c r="BJ64" s="177"/>
      <c r="BK64" s="177"/>
      <c r="BL64" s="177"/>
      <c r="BM64" s="177"/>
      <c r="BN64" s="177"/>
      <c r="BO64" s="177"/>
      <c r="BP64" s="177"/>
      <c r="BQ64" s="177"/>
      <c r="BR64" s="177"/>
      <c r="BS64" s="177"/>
      <c r="BT64" s="177"/>
      <c r="BU64" s="177"/>
      <c r="BV64" s="177"/>
      <c r="BW64" s="177"/>
      <c r="BX64" s="177"/>
      <c r="BY64" s="177"/>
      <c r="BZ64" s="177"/>
      <c r="CA64" s="177"/>
      <c r="CB64" s="177"/>
      <c r="CC64" s="177"/>
      <c r="CD64" s="177"/>
    </row>
    <row r="65" spans="1:82" s="63" customFormat="1" ht="90" x14ac:dyDescent="0.25">
      <c r="A65" s="34">
        <v>64</v>
      </c>
      <c r="B65" s="34" t="s">
        <v>570</v>
      </c>
      <c r="C65" s="95" t="s">
        <v>844</v>
      </c>
      <c r="D65" s="34" t="s">
        <v>845</v>
      </c>
      <c r="E65" s="96">
        <v>43243</v>
      </c>
      <c r="F65" s="34" t="s">
        <v>846</v>
      </c>
      <c r="G65" s="34" t="s">
        <v>848</v>
      </c>
      <c r="H65" s="96">
        <v>43101</v>
      </c>
      <c r="I65" s="96">
        <v>47118</v>
      </c>
      <c r="J65" s="34" t="s">
        <v>847</v>
      </c>
      <c r="K65" s="34"/>
      <c r="L65" s="52" t="s">
        <v>862</v>
      </c>
      <c r="M65" s="52" t="s">
        <v>864</v>
      </c>
      <c r="N65" s="52" t="s">
        <v>2955</v>
      </c>
      <c r="O65" s="61">
        <v>43277</v>
      </c>
      <c r="P65" s="61">
        <v>43369</v>
      </c>
      <c r="Q65" s="93" t="s">
        <v>1837</v>
      </c>
      <c r="R65" s="200" t="s">
        <v>865</v>
      </c>
      <c r="S65" s="200" t="s">
        <v>739</v>
      </c>
      <c r="T65" s="99" t="s">
        <v>1070</v>
      </c>
      <c r="U65" s="171" t="s">
        <v>1120</v>
      </c>
      <c r="V65" s="171" t="s">
        <v>899</v>
      </c>
      <c r="W65" s="93" t="s">
        <v>930</v>
      </c>
      <c r="X65" s="52" t="s">
        <v>866</v>
      </c>
      <c r="Y65" s="264">
        <v>2484</v>
      </c>
      <c r="Z65" s="176" t="s">
        <v>1093</v>
      </c>
      <c r="AA65" s="176" t="s">
        <v>3303</v>
      </c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  <c r="AR65" s="177"/>
      <c r="AS65" s="177"/>
      <c r="AT65" s="177"/>
      <c r="AU65" s="177"/>
      <c r="AV65" s="177"/>
      <c r="AW65" s="177"/>
      <c r="AX65" s="177"/>
      <c r="AY65" s="177"/>
      <c r="AZ65" s="177"/>
      <c r="BA65" s="177"/>
      <c r="BB65" s="177"/>
      <c r="BC65" s="177"/>
      <c r="BD65" s="177"/>
      <c r="BE65" s="177"/>
      <c r="BF65" s="177"/>
      <c r="BG65" s="177"/>
      <c r="BH65" s="177"/>
      <c r="BI65" s="177"/>
      <c r="BJ65" s="177"/>
      <c r="BK65" s="177"/>
      <c r="BL65" s="177"/>
      <c r="BM65" s="177"/>
      <c r="BN65" s="177"/>
      <c r="BO65" s="177"/>
      <c r="BP65" s="177"/>
      <c r="BQ65" s="177"/>
      <c r="BR65" s="177"/>
      <c r="BS65" s="177"/>
      <c r="BT65" s="177"/>
      <c r="BU65" s="177"/>
      <c r="BV65" s="177"/>
      <c r="BW65" s="177"/>
      <c r="BX65" s="177"/>
      <c r="BY65" s="177"/>
      <c r="BZ65" s="177"/>
      <c r="CA65" s="177"/>
      <c r="CB65" s="177"/>
      <c r="CC65" s="177"/>
      <c r="CD65" s="177"/>
    </row>
    <row r="66" spans="1:82" s="63" customFormat="1" ht="75" x14ac:dyDescent="0.25">
      <c r="A66" s="52" t="s">
        <v>2263</v>
      </c>
      <c r="B66" s="52" t="s">
        <v>570</v>
      </c>
      <c r="C66" s="178"/>
      <c r="D66" s="52"/>
      <c r="E66" s="53"/>
      <c r="F66" s="52"/>
      <c r="G66" s="52"/>
      <c r="H66" s="53"/>
      <c r="I66" s="53"/>
      <c r="J66" s="52"/>
      <c r="K66" s="52"/>
      <c r="L66" s="52"/>
      <c r="M66" s="52"/>
      <c r="O66" s="61"/>
      <c r="P66" s="61"/>
      <c r="Q66" s="52" t="s">
        <v>2266</v>
      </c>
      <c r="R66" s="200"/>
      <c r="S66" s="200"/>
      <c r="T66" s="99"/>
      <c r="U66" s="171"/>
      <c r="V66" s="171"/>
      <c r="W66" s="93"/>
      <c r="X66" s="52"/>
      <c r="Y66" s="264" t="s">
        <v>2267</v>
      </c>
      <c r="Z66" s="176"/>
      <c r="AA66" s="176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  <c r="AR66" s="177"/>
      <c r="AS66" s="177"/>
      <c r="AT66" s="177"/>
      <c r="AU66" s="177"/>
      <c r="AV66" s="177"/>
      <c r="AW66" s="177"/>
      <c r="AX66" s="177"/>
      <c r="AY66" s="177"/>
      <c r="AZ66" s="177"/>
      <c r="BA66" s="177"/>
      <c r="BB66" s="177"/>
      <c r="BC66" s="177"/>
      <c r="BD66" s="177"/>
      <c r="BE66" s="177"/>
      <c r="BF66" s="177"/>
      <c r="BG66" s="177"/>
      <c r="BH66" s="177"/>
      <c r="BI66" s="177"/>
      <c r="BJ66" s="177"/>
      <c r="BK66" s="177"/>
      <c r="BL66" s="177"/>
      <c r="BM66" s="177"/>
      <c r="BN66" s="177"/>
      <c r="BO66" s="177"/>
      <c r="BP66" s="177"/>
      <c r="BQ66" s="177"/>
      <c r="BR66" s="177"/>
      <c r="BS66" s="177"/>
      <c r="BT66" s="177"/>
      <c r="BU66" s="177"/>
      <c r="BV66" s="177"/>
      <c r="BW66" s="177"/>
      <c r="BX66" s="177"/>
      <c r="BY66" s="177"/>
      <c r="BZ66" s="177"/>
      <c r="CA66" s="177"/>
      <c r="CB66" s="177"/>
      <c r="CC66" s="177"/>
      <c r="CD66" s="177"/>
    </row>
    <row r="67" spans="1:82" s="63" customFormat="1" ht="75" x14ac:dyDescent="0.25">
      <c r="A67" s="52" t="s">
        <v>2939</v>
      </c>
      <c r="B67" s="52" t="s">
        <v>570</v>
      </c>
      <c r="C67" s="178"/>
      <c r="D67" s="52"/>
      <c r="E67" s="53"/>
      <c r="F67" s="52"/>
      <c r="G67" s="52"/>
      <c r="H67" s="53"/>
      <c r="I67" s="53"/>
      <c r="J67" s="52"/>
      <c r="K67" s="52"/>
      <c r="L67" s="52"/>
      <c r="M67" s="52"/>
      <c r="O67" s="61">
        <v>44669</v>
      </c>
      <c r="P67" s="61"/>
      <c r="Q67" s="52" t="s">
        <v>2940</v>
      </c>
      <c r="R67" s="200"/>
      <c r="S67" s="200"/>
      <c r="T67" s="99"/>
      <c r="U67" s="171"/>
      <c r="V67" s="171"/>
      <c r="W67" s="93"/>
      <c r="X67" s="52"/>
      <c r="Y67" s="264"/>
      <c r="Z67" s="176"/>
      <c r="AA67" s="176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  <c r="AR67" s="177"/>
      <c r="AS67" s="177"/>
      <c r="AT67" s="177"/>
      <c r="AU67" s="177"/>
      <c r="AV67" s="177"/>
      <c r="AW67" s="177"/>
      <c r="AX67" s="177"/>
      <c r="AY67" s="177"/>
      <c r="AZ67" s="177"/>
      <c r="BA67" s="177"/>
      <c r="BB67" s="177"/>
      <c r="BC67" s="177"/>
      <c r="BD67" s="177"/>
      <c r="BE67" s="177"/>
      <c r="BF67" s="177"/>
      <c r="BG67" s="177"/>
      <c r="BH67" s="177"/>
      <c r="BI67" s="177"/>
      <c r="BJ67" s="177"/>
      <c r="BK67" s="177"/>
      <c r="BL67" s="177"/>
      <c r="BM67" s="177"/>
      <c r="BN67" s="177"/>
      <c r="BO67" s="177"/>
      <c r="BP67" s="177"/>
      <c r="BQ67" s="177"/>
      <c r="BR67" s="177"/>
      <c r="BS67" s="177"/>
      <c r="BT67" s="177"/>
      <c r="BU67" s="177"/>
      <c r="BV67" s="177"/>
      <c r="BW67" s="177"/>
      <c r="BX67" s="177"/>
      <c r="BY67" s="177"/>
      <c r="BZ67" s="177"/>
      <c r="CA67" s="177"/>
      <c r="CB67" s="177"/>
      <c r="CC67" s="177"/>
      <c r="CD67" s="177"/>
    </row>
    <row r="68" spans="1:82" s="63" customFormat="1" x14ac:dyDescent="0.25">
      <c r="A68" s="52" t="s">
        <v>3596</v>
      </c>
      <c r="B68" s="52"/>
      <c r="C68" s="178"/>
      <c r="D68" s="52"/>
      <c r="E68" s="53"/>
      <c r="F68" s="52"/>
      <c r="G68" s="52"/>
      <c r="H68" s="53"/>
      <c r="I68" s="53"/>
      <c r="J68" s="52"/>
      <c r="K68" s="52"/>
      <c r="L68" s="52"/>
      <c r="M68" s="52"/>
      <c r="O68" s="61">
        <v>45037</v>
      </c>
      <c r="P68" s="61"/>
      <c r="Q68" s="52" t="s">
        <v>3299</v>
      </c>
      <c r="R68" s="200"/>
      <c r="S68" s="200"/>
      <c r="T68" s="99"/>
      <c r="U68" s="171"/>
      <c r="V68" s="171"/>
      <c r="W68" s="93"/>
      <c r="X68" s="52"/>
      <c r="Y68" s="264"/>
      <c r="Z68" s="176"/>
      <c r="AA68" s="176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  <c r="AR68" s="177"/>
      <c r="AS68" s="177"/>
      <c r="AT68" s="177"/>
      <c r="AU68" s="177"/>
      <c r="AV68" s="177"/>
      <c r="AW68" s="177"/>
      <c r="AX68" s="177"/>
      <c r="AY68" s="177"/>
      <c r="AZ68" s="177"/>
      <c r="BA68" s="177"/>
      <c r="BB68" s="177"/>
      <c r="BC68" s="177"/>
      <c r="BD68" s="177"/>
      <c r="BE68" s="177"/>
      <c r="BF68" s="177"/>
      <c r="BG68" s="177"/>
      <c r="BH68" s="177"/>
      <c r="BI68" s="177"/>
      <c r="BJ68" s="177"/>
      <c r="BK68" s="177"/>
      <c r="BL68" s="177"/>
      <c r="BM68" s="177"/>
      <c r="BN68" s="177"/>
      <c r="BO68" s="177"/>
      <c r="BP68" s="177"/>
      <c r="BQ68" s="177"/>
      <c r="BR68" s="177"/>
      <c r="BS68" s="177"/>
      <c r="BT68" s="177"/>
      <c r="BU68" s="177"/>
      <c r="BV68" s="177"/>
      <c r="BW68" s="177"/>
      <c r="BX68" s="177"/>
      <c r="BY68" s="177"/>
      <c r="BZ68" s="177"/>
      <c r="CA68" s="177"/>
      <c r="CB68" s="177"/>
      <c r="CC68" s="177"/>
      <c r="CD68" s="177"/>
    </row>
    <row r="69" spans="1:82" s="63" customFormat="1" ht="75" x14ac:dyDescent="0.25">
      <c r="A69" s="52" t="s">
        <v>3597</v>
      </c>
      <c r="B69" s="52" t="s">
        <v>570</v>
      </c>
      <c r="C69" s="178"/>
      <c r="D69" s="52" t="s">
        <v>3598</v>
      </c>
      <c r="E69" s="53">
        <v>45385</v>
      </c>
      <c r="F69" s="52" t="s">
        <v>3599</v>
      </c>
      <c r="G69" s="52"/>
      <c r="H69" s="53"/>
      <c r="I69" s="53"/>
      <c r="J69" s="52"/>
      <c r="K69" s="52"/>
      <c r="L69" s="52"/>
      <c r="M69" s="52"/>
      <c r="O69" s="61">
        <v>45414</v>
      </c>
      <c r="P69" s="61"/>
      <c r="Q69" s="52" t="s">
        <v>3622</v>
      </c>
      <c r="R69" s="200"/>
      <c r="S69" s="200"/>
      <c r="T69" s="99"/>
      <c r="U69" s="171"/>
      <c r="V69" s="171"/>
      <c r="W69" s="93"/>
      <c r="X69" s="52"/>
      <c r="Y69" s="264"/>
      <c r="Z69" s="176"/>
      <c r="AA69" s="176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  <c r="AR69" s="177"/>
      <c r="AS69" s="177"/>
      <c r="AT69" s="177"/>
      <c r="AU69" s="177"/>
      <c r="AV69" s="177"/>
      <c r="AW69" s="177"/>
      <c r="AX69" s="177"/>
      <c r="AY69" s="177"/>
      <c r="AZ69" s="177"/>
      <c r="BA69" s="177"/>
      <c r="BB69" s="177"/>
      <c r="BC69" s="177"/>
      <c r="BD69" s="177"/>
      <c r="BE69" s="177"/>
      <c r="BF69" s="177"/>
      <c r="BG69" s="177"/>
      <c r="BH69" s="177"/>
      <c r="BI69" s="177"/>
      <c r="BJ69" s="177"/>
      <c r="BK69" s="177"/>
      <c r="BL69" s="177"/>
      <c r="BM69" s="177"/>
      <c r="BN69" s="177"/>
      <c r="BO69" s="177"/>
      <c r="BP69" s="177"/>
      <c r="BQ69" s="177"/>
      <c r="BR69" s="177"/>
      <c r="BS69" s="177"/>
      <c r="BT69" s="177"/>
      <c r="BU69" s="177"/>
      <c r="BV69" s="177"/>
      <c r="BW69" s="177"/>
      <c r="BX69" s="177"/>
      <c r="BY69" s="177"/>
      <c r="BZ69" s="177"/>
      <c r="CA69" s="177"/>
      <c r="CB69" s="177"/>
      <c r="CC69" s="177"/>
      <c r="CD69" s="177"/>
    </row>
    <row r="70" spans="1:82" s="63" customFormat="1" ht="75" x14ac:dyDescent="0.25">
      <c r="A70" s="52" t="s">
        <v>3842</v>
      </c>
      <c r="B70" s="52" t="s">
        <v>570</v>
      </c>
      <c r="C70" s="178"/>
      <c r="D70" s="52"/>
      <c r="E70" s="53"/>
      <c r="F70" s="52"/>
      <c r="G70" s="52"/>
      <c r="H70" s="53"/>
      <c r="I70" s="53"/>
      <c r="J70" s="52"/>
      <c r="K70" s="52"/>
      <c r="L70" s="52"/>
      <c r="M70" s="52"/>
      <c r="O70" s="61">
        <v>45671</v>
      </c>
      <c r="P70" s="61"/>
      <c r="Q70" s="52" t="s">
        <v>3841</v>
      </c>
      <c r="R70" s="200"/>
      <c r="S70" s="200"/>
      <c r="T70" s="99"/>
      <c r="U70" s="171"/>
      <c r="V70" s="171"/>
      <c r="W70" s="93"/>
      <c r="X70" s="52"/>
      <c r="Y70" s="264" t="s">
        <v>3849</v>
      </c>
      <c r="Z70" s="176"/>
      <c r="AA70" s="176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  <c r="AM70" s="177"/>
      <c r="AN70" s="177"/>
      <c r="AO70" s="177"/>
      <c r="AP70" s="177"/>
      <c r="AQ70" s="177"/>
      <c r="AR70" s="177"/>
      <c r="AS70" s="177"/>
      <c r="AT70" s="177"/>
      <c r="AU70" s="177"/>
      <c r="AV70" s="177"/>
      <c r="AW70" s="177"/>
      <c r="AX70" s="177"/>
      <c r="AY70" s="177"/>
      <c r="AZ70" s="177"/>
      <c r="BA70" s="177"/>
      <c r="BB70" s="177"/>
      <c r="BC70" s="177"/>
      <c r="BD70" s="177"/>
      <c r="BE70" s="177"/>
      <c r="BF70" s="177"/>
      <c r="BG70" s="177"/>
      <c r="BH70" s="177"/>
      <c r="BI70" s="177"/>
      <c r="BJ70" s="177"/>
      <c r="BK70" s="177"/>
      <c r="BL70" s="177"/>
      <c r="BM70" s="177"/>
      <c r="BN70" s="177"/>
      <c r="BO70" s="177"/>
      <c r="BP70" s="177"/>
      <c r="BQ70" s="177"/>
      <c r="BR70" s="177"/>
      <c r="BS70" s="177"/>
      <c r="BT70" s="177"/>
      <c r="BU70" s="177"/>
      <c r="BV70" s="177"/>
      <c r="BW70" s="177"/>
      <c r="BX70" s="177"/>
      <c r="BY70" s="177"/>
      <c r="BZ70" s="177"/>
      <c r="CA70" s="177"/>
      <c r="CB70" s="177"/>
      <c r="CC70" s="177"/>
      <c r="CD70" s="177"/>
    </row>
    <row r="71" spans="1:82" s="112" customFormat="1" ht="45" x14ac:dyDescent="0.25">
      <c r="A71" s="102">
        <v>65</v>
      </c>
      <c r="B71" s="102" t="s">
        <v>559</v>
      </c>
      <c r="C71" s="116" t="s">
        <v>16</v>
      </c>
      <c r="D71" s="102" t="s">
        <v>873</v>
      </c>
      <c r="E71" s="107">
        <v>43266</v>
      </c>
      <c r="F71" s="102" t="s">
        <v>874</v>
      </c>
      <c r="G71" s="102" t="s">
        <v>876</v>
      </c>
      <c r="H71" s="107">
        <v>43282</v>
      </c>
      <c r="I71" s="107">
        <v>52596</v>
      </c>
      <c r="J71" s="102" t="s">
        <v>58</v>
      </c>
      <c r="K71" s="102" t="s">
        <v>927</v>
      </c>
      <c r="L71" s="102" t="s">
        <v>878</v>
      </c>
      <c r="M71" s="102"/>
      <c r="N71" s="102"/>
      <c r="O71" s="102"/>
      <c r="P71" s="102"/>
      <c r="Q71" s="102"/>
      <c r="R71" s="145"/>
      <c r="S71" s="145"/>
      <c r="T71" s="105"/>
      <c r="U71" s="119"/>
      <c r="V71" s="119"/>
      <c r="W71" s="102"/>
      <c r="X71" s="102"/>
      <c r="Y71" s="333"/>
      <c r="Z71" s="166"/>
      <c r="AA71" s="16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  <c r="BI71" s="146"/>
      <c r="BJ71" s="146"/>
      <c r="BK71" s="146"/>
      <c r="BL71" s="146"/>
      <c r="BM71" s="146"/>
      <c r="BN71" s="146"/>
      <c r="BO71" s="146"/>
      <c r="BP71" s="146"/>
      <c r="BQ71" s="146"/>
      <c r="BR71" s="146"/>
      <c r="BS71" s="146"/>
      <c r="BT71" s="146"/>
      <c r="BU71" s="146"/>
      <c r="BV71" s="146"/>
      <c r="BW71" s="146"/>
      <c r="BX71" s="146"/>
      <c r="BY71" s="146"/>
      <c r="BZ71" s="146"/>
      <c r="CA71" s="146"/>
      <c r="CB71" s="146"/>
      <c r="CC71" s="146"/>
      <c r="CD71" s="146"/>
    </row>
    <row r="72" spans="1:82" s="112" customFormat="1" ht="45" x14ac:dyDescent="0.25">
      <c r="A72" s="102">
        <v>66</v>
      </c>
      <c r="B72" s="102" t="s">
        <v>559</v>
      </c>
      <c r="C72" s="116" t="s">
        <v>16</v>
      </c>
      <c r="D72" s="102" t="s">
        <v>875</v>
      </c>
      <c r="E72" s="107">
        <v>43266</v>
      </c>
      <c r="F72" s="102" t="s">
        <v>874</v>
      </c>
      <c r="G72" s="102" t="s">
        <v>877</v>
      </c>
      <c r="H72" s="107">
        <v>43282</v>
      </c>
      <c r="I72" s="107">
        <v>52596</v>
      </c>
      <c r="J72" s="102" t="s">
        <v>58</v>
      </c>
      <c r="K72" s="102" t="s">
        <v>928</v>
      </c>
      <c r="L72" s="102" t="s">
        <v>878</v>
      </c>
      <c r="M72" s="102"/>
      <c r="N72" s="102"/>
      <c r="O72" s="102"/>
      <c r="P72" s="102"/>
      <c r="Q72" s="102"/>
      <c r="R72" s="145"/>
      <c r="S72" s="145"/>
      <c r="T72" s="105"/>
      <c r="U72" s="119"/>
      <c r="V72" s="119"/>
      <c r="W72" s="102"/>
      <c r="X72" s="102"/>
      <c r="Y72" s="333"/>
      <c r="Z72" s="166"/>
      <c r="AA72" s="16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  <c r="BI72" s="146"/>
      <c r="BJ72" s="146"/>
      <c r="BK72" s="146"/>
      <c r="BL72" s="146"/>
      <c r="BM72" s="146"/>
      <c r="BN72" s="146"/>
      <c r="BO72" s="146"/>
      <c r="BP72" s="146"/>
      <c r="BQ72" s="146"/>
      <c r="BR72" s="146"/>
      <c r="BS72" s="146"/>
      <c r="BT72" s="146"/>
      <c r="BU72" s="146"/>
      <c r="BV72" s="146"/>
      <c r="BW72" s="146"/>
      <c r="BX72" s="146"/>
      <c r="BY72" s="146"/>
      <c r="BZ72" s="146"/>
      <c r="CA72" s="146"/>
      <c r="CB72" s="146"/>
      <c r="CC72" s="146"/>
      <c r="CD72" s="146"/>
    </row>
    <row r="73" spans="1:82" s="112" customFormat="1" ht="75" x14ac:dyDescent="0.25">
      <c r="A73" s="967">
        <v>67</v>
      </c>
      <c r="B73" s="967" t="s">
        <v>900</v>
      </c>
      <c r="C73" s="968" t="s">
        <v>390</v>
      </c>
      <c r="D73" s="967" t="s">
        <v>901</v>
      </c>
      <c r="E73" s="107">
        <v>43280</v>
      </c>
      <c r="F73" s="967" t="s">
        <v>902</v>
      </c>
      <c r="G73" s="967" t="s">
        <v>903</v>
      </c>
      <c r="H73" s="107">
        <v>43282</v>
      </c>
      <c r="I73" s="107">
        <v>43466</v>
      </c>
      <c r="J73" s="966" t="s">
        <v>904</v>
      </c>
      <c r="K73" s="967"/>
      <c r="L73" s="967"/>
      <c r="M73" s="967" t="s">
        <v>921</v>
      </c>
      <c r="N73" s="967" t="s">
        <v>922</v>
      </c>
      <c r="O73" s="106">
        <v>43332</v>
      </c>
      <c r="P73" s="106">
        <v>43424</v>
      </c>
      <c r="Q73" s="115" t="s">
        <v>1134</v>
      </c>
      <c r="R73" s="332" t="s">
        <v>923</v>
      </c>
      <c r="S73" s="332" t="s">
        <v>739</v>
      </c>
      <c r="T73" s="256" t="s">
        <v>1070</v>
      </c>
      <c r="U73" s="256" t="s">
        <v>1070</v>
      </c>
      <c r="V73" s="219" t="s">
        <v>1135</v>
      </c>
      <c r="W73" s="115" t="s">
        <v>931</v>
      </c>
      <c r="X73" s="967" t="s">
        <v>1136</v>
      </c>
      <c r="Y73" s="333"/>
      <c r="Z73" s="166"/>
      <c r="AA73" s="16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  <c r="BI73" s="146"/>
      <c r="BJ73" s="146"/>
      <c r="BK73" s="146"/>
      <c r="BL73" s="146"/>
      <c r="BM73" s="146"/>
      <c r="BN73" s="146"/>
      <c r="BO73" s="146"/>
      <c r="BP73" s="146"/>
      <c r="BQ73" s="146"/>
      <c r="BR73" s="146"/>
      <c r="BS73" s="146"/>
      <c r="BT73" s="146"/>
      <c r="BU73" s="146"/>
      <c r="BV73" s="146"/>
      <c r="BW73" s="146"/>
      <c r="BX73" s="146"/>
      <c r="BY73" s="146"/>
      <c r="BZ73" s="146"/>
      <c r="CA73" s="146"/>
      <c r="CB73" s="146"/>
      <c r="CC73" s="146"/>
      <c r="CD73" s="146"/>
    </row>
    <row r="74" spans="1:82" s="112" customFormat="1" x14ac:dyDescent="0.25">
      <c r="A74" s="967" t="s">
        <v>3497</v>
      </c>
      <c r="B74" s="967"/>
      <c r="C74" s="968"/>
      <c r="D74" s="967" t="s">
        <v>3498</v>
      </c>
      <c r="E74" s="107">
        <v>45265</v>
      </c>
      <c r="F74" s="967" t="s">
        <v>3499</v>
      </c>
      <c r="G74" s="967"/>
      <c r="H74" s="107"/>
      <c r="I74" s="107"/>
      <c r="J74" s="966" t="s">
        <v>3277</v>
      </c>
      <c r="K74" s="967"/>
      <c r="L74" s="967" t="s">
        <v>3500</v>
      </c>
      <c r="M74" s="967"/>
      <c r="N74" s="967"/>
      <c r="O74" s="106">
        <v>45301</v>
      </c>
      <c r="P74" s="106"/>
      <c r="Q74" s="115"/>
      <c r="R74" s="332"/>
      <c r="S74" s="332"/>
      <c r="T74" s="256"/>
      <c r="U74" s="256"/>
      <c r="V74" s="219"/>
      <c r="W74" s="115"/>
      <c r="X74" s="967"/>
      <c r="Y74" s="333" t="s">
        <v>3514</v>
      </c>
      <c r="Z74" s="166"/>
      <c r="AA74" s="16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  <c r="BI74" s="146"/>
      <c r="BJ74" s="146"/>
      <c r="BK74" s="146"/>
      <c r="BL74" s="146"/>
      <c r="BM74" s="146"/>
      <c r="BN74" s="146"/>
      <c r="BO74" s="146"/>
      <c r="BP74" s="146"/>
      <c r="BQ74" s="146"/>
      <c r="BR74" s="146"/>
      <c r="BS74" s="146"/>
      <c r="BT74" s="146"/>
      <c r="BU74" s="146"/>
      <c r="BV74" s="146"/>
      <c r="BW74" s="146"/>
      <c r="BX74" s="146"/>
      <c r="BY74" s="146"/>
      <c r="BZ74" s="146"/>
      <c r="CA74" s="146"/>
      <c r="CB74" s="146"/>
      <c r="CC74" s="146"/>
      <c r="CD74" s="146"/>
    </row>
    <row r="75" spans="1:82" s="112" customFormat="1" ht="45" x14ac:dyDescent="0.25">
      <c r="A75" s="102">
        <v>68</v>
      </c>
      <c r="B75" s="102" t="s">
        <v>559</v>
      </c>
      <c r="C75" s="116" t="s">
        <v>16</v>
      </c>
      <c r="D75" s="102" t="s">
        <v>914</v>
      </c>
      <c r="E75" s="107">
        <v>43285</v>
      </c>
      <c r="F75" s="102" t="s">
        <v>915</v>
      </c>
      <c r="G75" s="102" t="s">
        <v>916</v>
      </c>
      <c r="H75" s="107">
        <v>43313</v>
      </c>
      <c r="I75" s="107">
        <v>52596</v>
      </c>
      <c r="J75" s="102" t="s">
        <v>58</v>
      </c>
      <c r="K75" s="102" t="s">
        <v>932</v>
      </c>
      <c r="L75" s="102" t="s">
        <v>878</v>
      </c>
      <c r="M75" s="102"/>
      <c r="N75" s="102"/>
      <c r="O75" s="102"/>
      <c r="P75" s="102"/>
      <c r="Q75" s="102"/>
      <c r="R75" s="145"/>
      <c r="S75" s="145"/>
      <c r="T75" s="105"/>
      <c r="U75" s="119"/>
      <c r="V75" s="119"/>
      <c r="W75" s="102"/>
      <c r="X75" s="102"/>
      <c r="Y75" s="333"/>
      <c r="Z75" s="166"/>
      <c r="AA75" s="16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  <c r="BI75" s="146"/>
      <c r="BJ75" s="146"/>
      <c r="BK75" s="146"/>
      <c r="BL75" s="146"/>
      <c r="BM75" s="146"/>
      <c r="BN75" s="146"/>
      <c r="BO75" s="146"/>
      <c r="BP75" s="146"/>
      <c r="BQ75" s="146"/>
      <c r="BR75" s="146"/>
      <c r="BS75" s="146"/>
      <c r="BT75" s="146"/>
      <c r="BU75" s="146"/>
      <c r="BV75" s="146"/>
      <c r="BW75" s="146"/>
      <c r="BX75" s="146"/>
      <c r="BY75" s="146"/>
      <c r="BZ75" s="146"/>
      <c r="CA75" s="146"/>
      <c r="CB75" s="146"/>
      <c r="CC75" s="146"/>
      <c r="CD75" s="146"/>
    </row>
    <row r="76" spans="1:82" s="38" customFormat="1" ht="45" x14ac:dyDescent="0.25">
      <c r="A76" s="34">
        <v>69</v>
      </c>
      <c r="B76" s="34" t="s">
        <v>15</v>
      </c>
      <c r="C76" s="95" t="s">
        <v>16</v>
      </c>
      <c r="D76" s="34" t="s">
        <v>938</v>
      </c>
      <c r="E76" s="96">
        <v>43318</v>
      </c>
      <c r="F76" s="34" t="s">
        <v>940</v>
      </c>
      <c r="G76" s="34" t="s">
        <v>939</v>
      </c>
      <c r="H76" s="96">
        <v>43322</v>
      </c>
      <c r="I76" s="96">
        <v>46975</v>
      </c>
      <c r="J76" s="34" t="s">
        <v>58</v>
      </c>
      <c r="K76" s="34"/>
      <c r="L76" s="52" t="s">
        <v>945</v>
      </c>
      <c r="M76" s="52" t="s">
        <v>942</v>
      </c>
      <c r="N76" s="52" t="s">
        <v>943</v>
      </c>
      <c r="O76" s="61">
        <v>43382</v>
      </c>
      <c r="P76" s="61">
        <v>43474</v>
      </c>
      <c r="Q76" s="93" t="s">
        <v>1246</v>
      </c>
      <c r="R76" s="200" t="s">
        <v>944</v>
      </c>
      <c r="S76" s="200" t="s">
        <v>739</v>
      </c>
      <c r="T76" s="99" t="s">
        <v>1070</v>
      </c>
      <c r="U76" s="171" t="s">
        <v>1190</v>
      </c>
      <c r="V76" s="171" t="s">
        <v>1159</v>
      </c>
      <c r="W76" s="52" t="s">
        <v>951</v>
      </c>
      <c r="X76" s="52" t="s">
        <v>1160</v>
      </c>
      <c r="Y76" s="421" t="s">
        <v>1101</v>
      </c>
      <c r="Z76" s="101"/>
      <c r="AA76" s="101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142"/>
      <c r="BH76" s="142"/>
      <c r="BI76" s="142"/>
      <c r="BJ76" s="142"/>
      <c r="BK76" s="142"/>
      <c r="BL76" s="142"/>
      <c r="BM76" s="142"/>
      <c r="BN76" s="142"/>
      <c r="BO76" s="142"/>
      <c r="BP76" s="142"/>
      <c r="BQ76" s="142"/>
      <c r="BR76" s="142"/>
      <c r="BS76" s="142"/>
      <c r="BT76" s="142"/>
      <c r="BU76" s="142"/>
      <c r="BV76" s="142"/>
      <c r="BW76" s="142"/>
      <c r="BX76" s="142"/>
      <c r="BY76" s="142"/>
      <c r="BZ76" s="142"/>
      <c r="CA76" s="142"/>
      <c r="CB76" s="142"/>
      <c r="CC76" s="142"/>
      <c r="CD76" s="142"/>
    </row>
    <row r="77" spans="1:82" s="112" customFormat="1" ht="60" x14ac:dyDescent="0.25">
      <c r="A77" s="102">
        <v>70</v>
      </c>
      <c r="B77" s="102" t="s">
        <v>954</v>
      </c>
      <c r="C77" s="116" t="s">
        <v>960</v>
      </c>
      <c r="D77" s="102" t="s">
        <v>955</v>
      </c>
      <c r="E77" s="107">
        <v>43340</v>
      </c>
      <c r="F77" s="102" t="s">
        <v>956</v>
      </c>
      <c r="G77" s="102" t="s">
        <v>957</v>
      </c>
      <c r="H77" s="107">
        <v>43344</v>
      </c>
      <c r="I77" s="107">
        <v>53327</v>
      </c>
      <c r="J77" s="102" t="s">
        <v>958</v>
      </c>
      <c r="K77" s="102" t="s">
        <v>965</v>
      </c>
      <c r="L77" s="102" t="s">
        <v>959</v>
      </c>
      <c r="M77" s="102"/>
      <c r="N77" s="102"/>
      <c r="O77" s="102"/>
      <c r="P77" s="102"/>
      <c r="Q77" s="102"/>
      <c r="R77" s="145"/>
      <c r="S77" s="145"/>
      <c r="T77" s="105"/>
      <c r="U77" s="119"/>
      <c r="V77" s="119"/>
      <c r="W77" s="102"/>
      <c r="X77" s="102"/>
      <c r="Y77" s="333"/>
      <c r="Z77" s="166"/>
      <c r="AA77" s="16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  <c r="BI77" s="146"/>
      <c r="BJ77" s="146"/>
      <c r="BK77" s="146"/>
      <c r="BL77" s="146"/>
      <c r="BM77" s="146"/>
      <c r="BN77" s="146"/>
      <c r="BO77" s="146"/>
      <c r="BP77" s="146"/>
      <c r="BQ77" s="146"/>
      <c r="BR77" s="146"/>
      <c r="BS77" s="146"/>
      <c r="BT77" s="146"/>
      <c r="BU77" s="146"/>
      <c r="BV77" s="146"/>
      <c r="BW77" s="146"/>
      <c r="BX77" s="146"/>
      <c r="BY77" s="146"/>
      <c r="BZ77" s="146"/>
      <c r="CA77" s="146"/>
      <c r="CB77" s="146"/>
      <c r="CC77" s="146"/>
      <c r="CD77" s="146"/>
    </row>
    <row r="78" spans="1:82" s="38" customFormat="1" ht="90" x14ac:dyDescent="0.25">
      <c r="A78" s="5">
        <v>71</v>
      </c>
      <c r="B78" s="5" t="s">
        <v>15</v>
      </c>
      <c r="C78" s="67" t="s">
        <v>16</v>
      </c>
      <c r="D78" s="160" t="s">
        <v>972</v>
      </c>
      <c r="E78" s="14">
        <v>43350</v>
      </c>
      <c r="F78" s="5" t="s">
        <v>973</v>
      </c>
      <c r="G78" s="5" t="s">
        <v>994</v>
      </c>
      <c r="H78" s="14">
        <v>43358</v>
      </c>
      <c r="I78" s="14">
        <v>47011</v>
      </c>
      <c r="J78" s="201" t="s">
        <v>471</v>
      </c>
      <c r="K78" s="5"/>
      <c r="L78" s="52" t="s">
        <v>974</v>
      </c>
      <c r="M78" s="52" t="s">
        <v>978</v>
      </c>
      <c r="N78" s="63" t="s">
        <v>979</v>
      </c>
      <c r="O78" s="61">
        <v>43413</v>
      </c>
      <c r="P78" s="153">
        <v>43505</v>
      </c>
      <c r="Q78" s="93" t="s">
        <v>1250</v>
      </c>
      <c r="R78" s="174">
        <v>4</v>
      </c>
      <c r="S78" s="174">
        <v>0</v>
      </c>
      <c r="T78" s="93" t="s">
        <v>1070</v>
      </c>
      <c r="U78" s="99" t="s">
        <v>1251</v>
      </c>
      <c r="V78" s="171" t="s">
        <v>1159</v>
      </c>
      <c r="W78" s="52" t="s">
        <v>993</v>
      </c>
      <c r="X78" s="52" t="s">
        <v>1161</v>
      </c>
      <c r="Y78" s="421" t="s">
        <v>1101</v>
      </c>
      <c r="Z78" s="101"/>
      <c r="AA78" s="101"/>
      <c r="AB78" s="142"/>
      <c r="AC78" s="142"/>
      <c r="AD78" s="142"/>
      <c r="AE78" s="142"/>
      <c r="AF78" s="142"/>
      <c r="AG78" s="142"/>
      <c r="AH78" s="142"/>
      <c r="AI78" s="142"/>
      <c r="AJ78" s="142"/>
      <c r="AK78" s="142"/>
      <c r="AL78" s="142"/>
      <c r="AM78" s="142"/>
      <c r="AN78" s="142"/>
      <c r="AO78" s="142"/>
      <c r="AP78" s="142"/>
      <c r="AQ78" s="142"/>
      <c r="AR78" s="142"/>
      <c r="AS78" s="142"/>
      <c r="AT78" s="142"/>
      <c r="AU78" s="142"/>
      <c r="AV78" s="142"/>
      <c r="AW78" s="142"/>
      <c r="AX78" s="142"/>
      <c r="AY78" s="142"/>
      <c r="AZ78" s="142"/>
      <c r="BA78" s="142"/>
      <c r="BB78" s="142"/>
      <c r="BC78" s="142"/>
      <c r="BD78" s="142"/>
      <c r="BE78" s="142"/>
      <c r="BF78" s="142"/>
      <c r="BG78" s="142"/>
      <c r="BH78" s="142"/>
      <c r="BI78" s="142"/>
      <c r="BJ78" s="142"/>
      <c r="BK78" s="142"/>
      <c r="BL78" s="142"/>
      <c r="BM78" s="142"/>
      <c r="BN78" s="142"/>
      <c r="BO78" s="142"/>
      <c r="BP78" s="142"/>
      <c r="BQ78" s="142"/>
      <c r="BR78" s="142"/>
      <c r="BS78" s="142"/>
      <c r="BT78" s="142"/>
      <c r="BU78" s="142"/>
      <c r="BV78" s="142"/>
      <c r="BW78" s="142"/>
      <c r="BX78" s="142"/>
      <c r="BY78" s="142"/>
      <c r="BZ78" s="142"/>
      <c r="CA78" s="142"/>
      <c r="CB78" s="142"/>
      <c r="CC78" s="142"/>
      <c r="CD78" s="142"/>
    </row>
    <row r="79" spans="1:82" s="112" customFormat="1" ht="48" customHeight="1" x14ac:dyDescent="0.25">
      <c r="A79" s="112">
        <v>72</v>
      </c>
      <c r="B79" s="102" t="s">
        <v>15</v>
      </c>
      <c r="C79" s="116" t="s">
        <v>16</v>
      </c>
      <c r="D79" s="112" t="s">
        <v>991</v>
      </c>
      <c r="E79" s="149">
        <v>43350</v>
      </c>
      <c r="F79" s="112" t="s">
        <v>976</v>
      </c>
      <c r="G79" s="102" t="s">
        <v>977</v>
      </c>
      <c r="H79" s="149">
        <v>43358</v>
      </c>
      <c r="I79" s="149">
        <v>47011</v>
      </c>
      <c r="J79" s="211" t="s">
        <v>17</v>
      </c>
      <c r="K79" s="102" t="s">
        <v>995</v>
      </c>
      <c r="L79" s="102"/>
      <c r="M79" s="102"/>
      <c r="O79" s="213"/>
      <c r="Q79" s="102"/>
      <c r="U79" s="214"/>
      <c r="W79" s="102"/>
      <c r="Y79" s="333"/>
      <c r="Z79" s="166"/>
      <c r="AA79" s="16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  <c r="BI79" s="146"/>
      <c r="BJ79" s="146"/>
      <c r="BK79" s="146"/>
      <c r="BL79" s="146"/>
      <c r="BM79" s="146"/>
      <c r="BN79" s="146"/>
      <c r="BO79" s="146"/>
      <c r="BP79" s="146"/>
      <c r="BQ79" s="146"/>
      <c r="BR79" s="146"/>
      <c r="BS79" s="146"/>
      <c r="BT79" s="146"/>
      <c r="BU79" s="146"/>
      <c r="BV79" s="146"/>
      <c r="BW79" s="146"/>
      <c r="BX79" s="146"/>
      <c r="BY79" s="146"/>
      <c r="BZ79" s="146"/>
      <c r="CA79" s="146"/>
      <c r="CB79" s="146"/>
      <c r="CC79" s="146"/>
      <c r="CD79" s="146"/>
    </row>
    <row r="80" spans="1:82" s="38" customFormat="1" ht="60" x14ac:dyDescent="0.25">
      <c r="A80" s="34">
        <v>73</v>
      </c>
      <c r="B80" s="34" t="s">
        <v>954</v>
      </c>
      <c r="C80" s="95" t="s">
        <v>960</v>
      </c>
      <c r="D80" s="34" t="s">
        <v>980</v>
      </c>
      <c r="E80" s="96">
        <v>43340</v>
      </c>
      <c r="F80" s="34" t="s">
        <v>981</v>
      </c>
      <c r="G80" s="34" t="s">
        <v>957</v>
      </c>
      <c r="H80" s="96">
        <v>43344</v>
      </c>
      <c r="I80" s="96">
        <v>53327</v>
      </c>
      <c r="J80" s="34" t="s">
        <v>958</v>
      </c>
      <c r="K80" s="34"/>
      <c r="L80" s="52" t="s">
        <v>959</v>
      </c>
      <c r="M80" s="52" t="s">
        <v>982</v>
      </c>
      <c r="N80" s="52" t="s">
        <v>983</v>
      </c>
      <c r="O80" s="61">
        <v>43362</v>
      </c>
      <c r="P80" s="153">
        <v>43369</v>
      </c>
      <c r="Q80" s="93" t="s">
        <v>1092</v>
      </c>
      <c r="R80" s="200" t="s">
        <v>984</v>
      </c>
      <c r="S80" s="200" t="s">
        <v>739</v>
      </c>
      <c r="T80" s="99" t="s">
        <v>1070</v>
      </c>
      <c r="U80" s="171" t="s">
        <v>1103</v>
      </c>
      <c r="V80" s="56" t="s">
        <v>1011</v>
      </c>
      <c r="W80" s="52" t="s">
        <v>992</v>
      </c>
      <c r="X80" s="52" t="s">
        <v>1008</v>
      </c>
      <c r="Y80" s="421" t="s">
        <v>1094</v>
      </c>
      <c r="Z80" s="101"/>
      <c r="AA80" s="101"/>
      <c r="AB80" s="142"/>
      <c r="AC80" s="142"/>
      <c r="AD80" s="142"/>
      <c r="AE80" s="142"/>
      <c r="AF80" s="142"/>
      <c r="AG80" s="142"/>
      <c r="AH80" s="142"/>
      <c r="AI80" s="142"/>
      <c r="AJ80" s="142"/>
      <c r="AK80" s="142"/>
      <c r="AL80" s="142"/>
      <c r="AM80" s="142"/>
      <c r="AN80" s="142"/>
      <c r="AO80" s="142"/>
      <c r="AP80" s="142"/>
      <c r="AQ80" s="142"/>
      <c r="AR80" s="142"/>
      <c r="AS80" s="142"/>
      <c r="AT80" s="142"/>
      <c r="AU80" s="142"/>
      <c r="AV80" s="142"/>
      <c r="AW80" s="142"/>
      <c r="AX80" s="142"/>
      <c r="AY80" s="142"/>
      <c r="AZ80" s="142"/>
      <c r="BA80" s="142"/>
      <c r="BB80" s="142"/>
      <c r="BC80" s="142"/>
      <c r="BD80" s="142"/>
      <c r="BE80" s="142"/>
      <c r="BF80" s="142"/>
      <c r="BG80" s="142"/>
      <c r="BH80" s="142"/>
      <c r="BI80" s="142"/>
      <c r="BJ80" s="142"/>
      <c r="BK80" s="142"/>
      <c r="BL80" s="142"/>
      <c r="BM80" s="142"/>
      <c r="BN80" s="142"/>
      <c r="BO80" s="142"/>
      <c r="BP80" s="142"/>
      <c r="BQ80" s="142"/>
      <c r="BR80" s="142"/>
      <c r="BS80" s="142"/>
      <c r="BT80" s="142"/>
      <c r="BU80" s="142"/>
      <c r="BV80" s="142"/>
      <c r="BW80" s="142"/>
      <c r="BX80" s="142"/>
      <c r="BY80" s="142"/>
      <c r="BZ80" s="142"/>
      <c r="CA80" s="142"/>
      <c r="CB80" s="142"/>
      <c r="CC80" s="142"/>
      <c r="CD80" s="142"/>
    </row>
    <row r="81" spans="1:82" s="112" customFormat="1" ht="75" x14ac:dyDescent="0.25">
      <c r="A81" s="102">
        <v>74</v>
      </c>
      <c r="B81" s="102" t="s">
        <v>1027</v>
      </c>
      <c r="C81" s="242" t="s">
        <v>35</v>
      </c>
      <c r="D81" s="102" t="s">
        <v>1028</v>
      </c>
      <c r="E81" s="107">
        <v>43389</v>
      </c>
      <c r="F81" s="102" t="s">
        <v>1029</v>
      </c>
      <c r="G81" s="102" t="s">
        <v>1031</v>
      </c>
      <c r="H81" s="107">
        <v>43374</v>
      </c>
      <c r="I81" s="107">
        <v>43374</v>
      </c>
      <c r="J81" s="102" t="s">
        <v>1030</v>
      </c>
      <c r="K81" s="102" t="s">
        <v>620</v>
      </c>
      <c r="L81" s="102" t="s">
        <v>1046</v>
      </c>
      <c r="M81" s="102" t="s">
        <v>1047</v>
      </c>
      <c r="N81" s="102" t="s">
        <v>1048</v>
      </c>
      <c r="O81" s="102" t="s">
        <v>1055</v>
      </c>
      <c r="P81" s="102"/>
      <c r="Q81" s="102"/>
      <c r="R81" s="145" t="s">
        <v>1049</v>
      </c>
      <c r="S81" s="145" t="s">
        <v>739</v>
      </c>
      <c r="T81" s="105" t="s">
        <v>1050</v>
      </c>
      <c r="U81" s="105" t="s">
        <v>1051</v>
      </c>
      <c r="V81" s="219" t="s">
        <v>1017</v>
      </c>
      <c r="W81" s="102"/>
      <c r="X81" s="102"/>
      <c r="Y81" s="333"/>
      <c r="Z81" s="166"/>
      <c r="AA81" s="16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  <c r="BI81" s="146"/>
      <c r="BJ81" s="146"/>
      <c r="BK81" s="146"/>
      <c r="BL81" s="146"/>
      <c r="BM81" s="146"/>
      <c r="BN81" s="146"/>
      <c r="BO81" s="146"/>
      <c r="BP81" s="146"/>
      <c r="BQ81" s="146"/>
      <c r="BR81" s="146"/>
      <c r="BS81" s="146"/>
      <c r="BT81" s="146"/>
      <c r="BU81" s="146"/>
      <c r="BV81" s="146"/>
      <c r="BW81" s="146"/>
      <c r="BX81" s="146"/>
      <c r="BY81" s="146"/>
      <c r="BZ81" s="146"/>
      <c r="CA81" s="146"/>
      <c r="CB81" s="146"/>
      <c r="CC81" s="146"/>
      <c r="CD81" s="146"/>
    </row>
    <row r="82" spans="1:82" s="63" customFormat="1" ht="45" x14ac:dyDescent="0.25">
      <c r="A82" s="52">
        <v>75</v>
      </c>
      <c r="B82" s="52" t="s">
        <v>1085</v>
      </c>
      <c r="C82" s="252" t="s">
        <v>35</v>
      </c>
      <c r="D82" s="52" t="s">
        <v>1086</v>
      </c>
      <c r="E82" s="53">
        <v>43433</v>
      </c>
      <c r="F82" s="52" t="s">
        <v>1087</v>
      </c>
      <c r="G82" s="52" t="s">
        <v>1088</v>
      </c>
      <c r="H82" s="53">
        <v>43444</v>
      </c>
      <c r="I82" s="53">
        <v>47483</v>
      </c>
      <c r="J82" s="52" t="s">
        <v>58</v>
      </c>
      <c r="K82" s="52"/>
      <c r="L82" s="52" t="s">
        <v>1089</v>
      </c>
      <c r="M82" s="52" t="s">
        <v>1154</v>
      </c>
      <c r="N82" s="52" t="s">
        <v>1150</v>
      </c>
      <c r="O82" s="53">
        <v>43462</v>
      </c>
      <c r="P82" s="61">
        <v>43552</v>
      </c>
      <c r="Q82" s="52"/>
      <c r="R82" s="62" t="s">
        <v>1049</v>
      </c>
      <c r="S82" s="62" t="s">
        <v>739</v>
      </c>
      <c r="T82" s="99" t="s">
        <v>1070</v>
      </c>
      <c r="U82" s="171" t="s">
        <v>1153</v>
      </c>
      <c r="V82" s="171" t="s">
        <v>1302</v>
      </c>
      <c r="W82" s="52"/>
      <c r="X82" s="52" t="s">
        <v>1305</v>
      </c>
      <c r="Y82" s="264"/>
      <c r="Z82" s="176"/>
      <c r="AA82" s="176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  <c r="AO82" s="177"/>
      <c r="AP82" s="177"/>
      <c r="AQ82" s="177"/>
      <c r="AR82" s="177"/>
      <c r="AS82" s="177"/>
      <c r="AT82" s="177"/>
      <c r="AU82" s="177"/>
      <c r="AV82" s="177"/>
      <c r="AW82" s="177"/>
      <c r="AX82" s="177"/>
      <c r="AY82" s="177"/>
      <c r="AZ82" s="177"/>
      <c r="BA82" s="177"/>
      <c r="BB82" s="177"/>
      <c r="BC82" s="177"/>
      <c r="BD82" s="177"/>
      <c r="BE82" s="177"/>
      <c r="BF82" s="177"/>
      <c r="BG82" s="177"/>
      <c r="BH82" s="177"/>
      <c r="BI82" s="177"/>
      <c r="BJ82" s="177"/>
      <c r="BK82" s="177"/>
      <c r="BL82" s="177"/>
      <c r="BM82" s="177"/>
      <c r="BN82" s="177"/>
      <c r="BO82" s="177"/>
      <c r="BP82" s="177"/>
      <c r="BQ82" s="177"/>
      <c r="BR82" s="177"/>
      <c r="BS82" s="177"/>
      <c r="BT82" s="177"/>
      <c r="BU82" s="177"/>
      <c r="BV82" s="177"/>
      <c r="BW82" s="177"/>
      <c r="BX82" s="177"/>
      <c r="BY82" s="177"/>
      <c r="BZ82" s="177"/>
      <c r="CA82" s="177"/>
      <c r="CB82" s="177"/>
      <c r="CC82" s="177"/>
      <c r="CD82" s="177"/>
    </row>
    <row r="83" spans="1:82" s="112" customFormat="1" ht="45" x14ac:dyDescent="0.25">
      <c r="A83" s="102">
        <v>76</v>
      </c>
      <c r="B83" s="977" t="s">
        <v>1155</v>
      </c>
      <c r="C83" s="977" t="s">
        <v>16</v>
      </c>
      <c r="D83" s="102" t="s">
        <v>1156</v>
      </c>
      <c r="E83" s="107">
        <v>43111</v>
      </c>
      <c r="F83" s="102" t="s">
        <v>1157</v>
      </c>
      <c r="G83" s="102" t="s">
        <v>1158</v>
      </c>
      <c r="H83" s="107">
        <v>43466</v>
      </c>
      <c r="I83" s="107">
        <v>52962</v>
      </c>
      <c r="J83" s="102" t="s">
        <v>58</v>
      </c>
      <c r="K83" s="102"/>
      <c r="L83" s="102" t="s">
        <v>878</v>
      </c>
      <c r="M83" s="102" t="s">
        <v>1167</v>
      </c>
      <c r="N83" s="102" t="s">
        <v>1168</v>
      </c>
      <c r="O83" s="107">
        <v>43538</v>
      </c>
      <c r="P83" s="106">
        <v>43630</v>
      </c>
      <c r="Q83" s="115" t="s">
        <v>1419</v>
      </c>
      <c r="R83" s="145" t="s">
        <v>739</v>
      </c>
      <c r="S83" s="145" t="s">
        <v>1049</v>
      </c>
      <c r="T83" s="105">
        <v>105.25</v>
      </c>
      <c r="U83" s="119">
        <v>631.5</v>
      </c>
      <c r="V83" s="276"/>
      <c r="W83" s="102"/>
      <c r="X83" s="102"/>
      <c r="Y83" s="333" t="s">
        <v>1209</v>
      </c>
      <c r="Z83" s="166"/>
      <c r="AA83" s="166"/>
      <c r="AB83" s="146"/>
      <c r="AC83" s="146"/>
      <c r="AD83" s="146"/>
      <c r="AE83" s="146"/>
      <c r="AF83" s="146"/>
      <c r="AG83" s="146"/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  <c r="BI83" s="146"/>
      <c r="BJ83" s="146"/>
      <c r="BK83" s="146"/>
      <c r="BL83" s="146"/>
      <c r="BM83" s="146"/>
      <c r="BN83" s="146"/>
      <c r="BO83" s="146"/>
      <c r="BP83" s="146"/>
      <c r="BQ83" s="146"/>
      <c r="BR83" s="146"/>
      <c r="BS83" s="146"/>
      <c r="BT83" s="146"/>
      <c r="BU83" s="146"/>
      <c r="BV83" s="146"/>
      <c r="BW83" s="146"/>
      <c r="BX83" s="146"/>
      <c r="BY83" s="146"/>
      <c r="BZ83" s="146"/>
      <c r="CA83" s="146"/>
      <c r="CB83" s="146"/>
      <c r="CC83" s="146"/>
      <c r="CD83" s="146"/>
    </row>
    <row r="84" spans="1:82" s="112" customFormat="1" ht="30" x14ac:dyDescent="0.25">
      <c r="A84" s="102" t="s">
        <v>1375</v>
      </c>
      <c r="B84" s="978"/>
      <c r="C84" s="978"/>
      <c r="D84" s="102"/>
      <c r="E84" s="107">
        <v>43656</v>
      </c>
      <c r="F84" s="102"/>
      <c r="G84" s="102" t="s">
        <v>1376</v>
      </c>
      <c r="H84" s="107"/>
      <c r="I84" s="107"/>
      <c r="J84" s="102"/>
      <c r="K84" s="106" t="s">
        <v>1524</v>
      </c>
      <c r="L84" s="102"/>
      <c r="M84" s="102"/>
      <c r="N84" s="102"/>
      <c r="O84" s="106" t="s">
        <v>1524</v>
      </c>
      <c r="P84" s="275"/>
      <c r="Q84" s="102"/>
      <c r="R84" s="145"/>
      <c r="S84" s="145"/>
      <c r="T84" s="105"/>
      <c r="U84" s="119"/>
      <c r="V84" s="276"/>
      <c r="W84" s="102"/>
      <c r="X84" s="102"/>
      <c r="Y84" s="333"/>
      <c r="Z84" s="166"/>
      <c r="AA84" s="16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  <c r="BI84" s="146"/>
      <c r="BJ84" s="146"/>
      <c r="BK84" s="146"/>
      <c r="BL84" s="146"/>
      <c r="BM84" s="146"/>
      <c r="BN84" s="146"/>
      <c r="BO84" s="146"/>
      <c r="BP84" s="146"/>
      <c r="BQ84" s="146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</row>
    <row r="85" spans="1:82" s="112" customFormat="1" ht="90" x14ac:dyDescent="0.25">
      <c r="A85" s="954">
        <v>77</v>
      </c>
      <c r="B85" s="954" t="s">
        <v>1291</v>
      </c>
      <c r="C85" s="242" t="s">
        <v>35</v>
      </c>
      <c r="D85" s="954" t="s">
        <v>1292</v>
      </c>
      <c r="E85" s="107">
        <v>43567</v>
      </c>
      <c r="F85" s="954" t="s">
        <v>1293</v>
      </c>
      <c r="G85" s="954" t="s">
        <v>1295</v>
      </c>
      <c r="H85" s="107">
        <v>43586</v>
      </c>
      <c r="I85" s="107">
        <v>47603</v>
      </c>
      <c r="J85" s="954" t="s">
        <v>1294</v>
      </c>
      <c r="K85" s="954"/>
      <c r="L85" s="954" t="s">
        <v>1296</v>
      </c>
      <c r="M85" s="954" t="s">
        <v>1306</v>
      </c>
      <c r="N85" s="954" t="s">
        <v>1328</v>
      </c>
      <c r="O85" s="107">
        <v>43600</v>
      </c>
      <c r="P85" s="106">
        <v>43692</v>
      </c>
      <c r="Q85" s="954"/>
      <c r="R85" s="145" t="s">
        <v>745</v>
      </c>
      <c r="S85" s="145" t="s">
        <v>739</v>
      </c>
      <c r="T85" s="105">
        <v>105.25</v>
      </c>
      <c r="U85" s="119">
        <v>210.5</v>
      </c>
      <c r="V85" s="219" t="s">
        <v>1527</v>
      </c>
      <c r="W85" s="954"/>
      <c r="X85" s="954"/>
      <c r="Y85" s="333" t="s">
        <v>1318</v>
      </c>
      <c r="Z85" s="166"/>
      <c r="AA85" s="16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</row>
    <row r="86" spans="1:82" s="112" customFormat="1" ht="60" x14ac:dyDescent="0.25">
      <c r="A86" s="954" t="s">
        <v>2133</v>
      </c>
      <c r="B86" s="954" t="s">
        <v>1291</v>
      </c>
      <c r="C86" s="242" t="s">
        <v>35</v>
      </c>
      <c r="D86" s="954" t="s">
        <v>2134</v>
      </c>
      <c r="E86" s="107">
        <v>44032</v>
      </c>
      <c r="F86" s="954" t="s">
        <v>2135</v>
      </c>
      <c r="G86" s="954" t="s">
        <v>1295</v>
      </c>
      <c r="H86" s="107"/>
      <c r="I86" s="107"/>
      <c r="J86" s="954"/>
      <c r="K86" s="954" t="s">
        <v>2136</v>
      </c>
      <c r="L86" s="954"/>
      <c r="M86" s="954"/>
      <c r="N86" s="954"/>
      <c r="O86" s="107">
        <v>44068</v>
      </c>
      <c r="P86" s="275"/>
      <c r="Q86" s="954"/>
      <c r="R86" s="145"/>
      <c r="S86" s="145"/>
      <c r="T86" s="105"/>
      <c r="U86" s="119"/>
      <c r="V86" s="276"/>
      <c r="W86" s="954"/>
      <c r="X86" s="954"/>
      <c r="Y86" s="333" t="s">
        <v>2146</v>
      </c>
      <c r="Z86" s="166"/>
      <c r="AA86" s="16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  <c r="BI86" s="146"/>
      <c r="BJ86" s="146"/>
      <c r="BK86" s="146"/>
      <c r="BL86" s="146"/>
      <c r="BM86" s="146"/>
      <c r="BN86" s="146"/>
      <c r="BO86" s="146"/>
      <c r="BP86" s="146"/>
      <c r="BQ86" s="146"/>
      <c r="BR86" s="146"/>
      <c r="BS86" s="146"/>
      <c r="BT86" s="146"/>
      <c r="BU86" s="146"/>
      <c r="BV86" s="146"/>
      <c r="BW86" s="146"/>
      <c r="BX86" s="146"/>
      <c r="BY86" s="146"/>
      <c r="BZ86" s="146"/>
      <c r="CA86" s="146"/>
      <c r="CB86" s="146"/>
      <c r="CC86" s="146"/>
      <c r="CD86" s="146"/>
    </row>
    <row r="87" spans="1:82" s="112" customFormat="1" ht="45" x14ac:dyDescent="0.25">
      <c r="A87" s="102">
        <v>78</v>
      </c>
      <c r="B87" s="102" t="s">
        <v>1352</v>
      </c>
      <c r="C87" s="116" t="s">
        <v>35</v>
      </c>
      <c r="D87" s="102" t="s">
        <v>1353</v>
      </c>
      <c r="E87" s="107">
        <v>43636</v>
      </c>
      <c r="F87" s="102" t="s">
        <v>1354</v>
      </c>
      <c r="G87" s="102" t="s">
        <v>1355</v>
      </c>
      <c r="H87" s="107">
        <v>43646</v>
      </c>
      <c r="I87" s="107">
        <v>47299</v>
      </c>
      <c r="J87" s="102" t="s">
        <v>1356</v>
      </c>
      <c r="K87" s="102" t="s">
        <v>1369</v>
      </c>
      <c r="L87" s="102" t="s">
        <v>1357</v>
      </c>
      <c r="M87" s="102"/>
      <c r="N87" s="102"/>
      <c r="O87" s="102"/>
      <c r="P87" s="102"/>
      <c r="Q87" s="102"/>
      <c r="R87" s="145"/>
      <c r="S87" s="145"/>
      <c r="T87" s="105"/>
      <c r="U87" s="119"/>
      <c r="V87" s="119"/>
      <c r="W87" s="102"/>
      <c r="X87" s="102"/>
      <c r="Y87" s="333"/>
      <c r="Z87" s="166"/>
      <c r="AA87" s="16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  <c r="BI87" s="146"/>
      <c r="BJ87" s="146"/>
      <c r="BK87" s="146"/>
      <c r="BL87" s="146"/>
      <c r="BM87" s="146"/>
      <c r="BN87" s="146"/>
      <c r="BO87" s="146"/>
      <c r="BP87" s="146"/>
      <c r="BQ87" s="146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</row>
    <row r="88" spans="1:82" s="112" customFormat="1" ht="90" x14ac:dyDescent="0.25">
      <c r="A88" s="102">
        <v>79</v>
      </c>
      <c r="B88" s="102" t="s">
        <v>1363</v>
      </c>
      <c r="C88" s="116" t="s">
        <v>35</v>
      </c>
      <c r="D88" s="102" t="s">
        <v>1364</v>
      </c>
      <c r="E88" s="107">
        <v>43647</v>
      </c>
      <c r="F88" s="102" t="s">
        <v>1365</v>
      </c>
      <c r="G88" s="102" t="s">
        <v>1366</v>
      </c>
      <c r="H88" s="107">
        <v>43661</v>
      </c>
      <c r="I88" s="107">
        <v>50966</v>
      </c>
      <c r="J88" s="102" t="s">
        <v>1367</v>
      </c>
      <c r="K88" s="102" t="s">
        <v>1382</v>
      </c>
      <c r="L88" s="102" t="s">
        <v>1368</v>
      </c>
      <c r="M88" s="102"/>
      <c r="N88" s="102"/>
      <c r="O88" s="102"/>
      <c r="P88" s="102"/>
      <c r="Q88" s="102"/>
      <c r="R88" s="145"/>
      <c r="S88" s="145"/>
      <c r="T88" s="105"/>
      <c r="U88" s="119"/>
      <c r="V88" s="119"/>
      <c r="W88" s="102"/>
      <c r="X88" s="102"/>
      <c r="Y88" s="333"/>
      <c r="Z88" s="166"/>
      <c r="AA88" s="166"/>
      <c r="AB88" s="146"/>
      <c r="AC88" s="146"/>
      <c r="AD88" s="146"/>
      <c r="AE88" s="146"/>
      <c r="AF88" s="146"/>
      <c r="AG88" s="146"/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  <c r="BI88" s="146"/>
      <c r="BJ88" s="146"/>
      <c r="BK88" s="146"/>
      <c r="BL88" s="146"/>
      <c r="BM88" s="146"/>
      <c r="BN88" s="146"/>
      <c r="BO88" s="146"/>
      <c r="BP88" s="146"/>
      <c r="BQ88" s="146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</row>
    <row r="89" spans="1:82" s="63" customFormat="1" ht="30" x14ac:dyDescent="0.25">
      <c r="A89" s="52">
        <v>80</v>
      </c>
      <c r="B89" s="52" t="s">
        <v>1155</v>
      </c>
      <c r="C89" s="178" t="s">
        <v>16</v>
      </c>
      <c r="D89" s="52" t="s">
        <v>1373</v>
      </c>
      <c r="E89" s="53">
        <v>43656</v>
      </c>
      <c r="F89" s="52" t="s">
        <v>1374</v>
      </c>
      <c r="G89" s="52" t="s">
        <v>1377</v>
      </c>
      <c r="H89" s="53">
        <v>43647</v>
      </c>
      <c r="I89" s="53">
        <v>47330</v>
      </c>
      <c r="J89" s="52" t="s">
        <v>58</v>
      </c>
      <c r="K89" s="52"/>
      <c r="L89" s="52" t="s">
        <v>1379</v>
      </c>
      <c r="M89" s="52" t="s">
        <v>1380</v>
      </c>
      <c r="N89" s="52" t="s">
        <v>1381</v>
      </c>
      <c r="O89" s="53">
        <v>43727</v>
      </c>
      <c r="P89" s="61">
        <v>43818</v>
      </c>
      <c r="Q89" s="52"/>
      <c r="R89" s="62" t="s">
        <v>739</v>
      </c>
      <c r="S89" s="62" t="s">
        <v>923</v>
      </c>
      <c r="T89" s="55">
        <v>105.25</v>
      </c>
      <c r="U89" s="56">
        <v>105.25</v>
      </c>
      <c r="V89" s="171" t="s">
        <v>1797</v>
      </c>
      <c r="W89" s="52"/>
      <c r="X89" s="52" t="s">
        <v>1798</v>
      </c>
      <c r="Y89" s="264"/>
      <c r="Z89" s="176"/>
      <c r="AA89" s="176"/>
      <c r="AB89" s="177"/>
      <c r="AC89" s="177"/>
      <c r="AD89" s="177"/>
      <c r="AE89" s="177"/>
      <c r="AF89" s="177"/>
      <c r="AG89" s="177"/>
      <c r="AH89" s="177"/>
      <c r="AI89" s="177"/>
      <c r="AJ89" s="177"/>
      <c r="AK89" s="177"/>
      <c r="AL89" s="177"/>
      <c r="AM89" s="177"/>
      <c r="AN89" s="177"/>
      <c r="AO89" s="177"/>
      <c r="AP89" s="177"/>
      <c r="AQ89" s="177"/>
      <c r="AR89" s="177"/>
      <c r="AS89" s="177"/>
      <c r="AT89" s="177"/>
      <c r="AU89" s="177"/>
      <c r="AV89" s="177"/>
      <c r="AW89" s="177"/>
      <c r="AX89" s="177"/>
      <c r="AY89" s="177"/>
      <c r="AZ89" s="177"/>
      <c r="BA89" s="177"/>
      <c r="BB89" s="177"/>
      <c r="BC89" s="177"/>
      <c r="BD89" s="177"/>
      <c r="BE89" s="177"/>
      <c r="BF89" s="177"/>
      <c r="BG89" s="177"/>
      <c r="BH89" s="177"/>
      <c r="BI89" s="177"/>
      <c r="BJ89" s="177"/>
      <c r="BK89" s="177"/>
      <c r="BL89" s="177"/>
      <c r="BM89" s="177"/>
      <c r="BN89" s="177"/>
      <c r="BO89" s="177"/>
      <c r="BP89" s="177"/>
      <c r="BQ89" s="177"/>
      <c r="BR89" s="177"/>
      <c r="BS89" s="177"/>
      <c r="BT89" s="177"/>
      <c r="BU89" s="177"/>
      <c r="BV89" s="177"/>
      <c r="BW89" s="177"/>
      <c r="BX89" s="177"/>
      <c r="BY89" s="177"/>
      <c r="BZ89" s="177"/>
      <c r="CA89" s="177"/>
      <c r="CB89" s="177"/>
      <c r="CC89" s="177"/>
      <c r="CD89" s="177"/>
    </row>
    <row r="90" spans="1:82" s="112" customFormat="1" ht="75" x14ac:dyDescent="0.25">
      <c r="A90" s="102">
        <v>81</v>
      </c>
      <c r="B90" s="102" t="s">
        <v>15</v>
      </c>
      <c r="C90" s="116" t="s">
        <v>16</v>
      </c>
      <c r="D90" s="102" t="s">
        <v>1383</v>
      </c>
      <c r="E90" s="107">
        <v>43671</v>
      </c>
      <c r="F90" s="277">
        <v>0.51388888888888895</v>
      </c>
      <c r="G90" s="102" t="s">
        <v>1384</v>
      </c>
      <c r="H90" s="107">
        <v>43678</v>
      </c>
      <c r="I90" s="107">
        <v>47330</v>
      </c>
      <c r="J90" s="102" t="s">
        <v>1385</v>
      </c>
      <c r="K90" s="102" t="s">
        <v>1485</v>
      </c>
      <c r="L90" s="102"/>
      <c r="M90" s="102"/>
      <c r="N90" s="102"/>
      <c r="O90" s="102"/>
      <c r="P90" s="102"/>
      <c r="Q90" s="102"/>
      <c r="R90" s="145"/>
      <c r="S90" s="145"/>
      <c r="T90" s="105"/>
      <c r="U90" s="119"/>
      <c r="V90" s="119"/>
      <c r="W90" s="102"/>
      <c r="X90" s="102"/>
      <c r="Y90" s="333"/>
      <c r="Z90" s="166"/>
      <c r="AA90" s="16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  <c r="BI90" s="146"/>
      <c r="BJ90" s="146"/>
      <c r="BK90" s="146"/>
      <c r="BL90" s="146"/>
      <c r="BM90" s="146"/>
      <c r="BN90" s="146"/>
      <c r="BO90" s="146"/>
      <c r="BP90" s="146"/>
      <c r="BQ90" s="146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</row>
    <row r="91" spans="1:82" s="112" customFormat="1" ht="60" x14ac:dyDescent="0.25">
      <c r="A91" s="102">
        <v>82</v>
      </c>
      <c r="B91" s="102" t="s">
        <v>15</v>
      </c>
      <c r="C91" s="116" t="s">
        <v>16</v>
      </c>
      <c r="D91" s="102" t="s">
        <v>1388</v>
      </c>
      <c r="E91" s="107">
        <v>43675</v>
      </c>
      <c r="F91" s="277">
        <v>0.40347222222222223</v>
      </c>
      <c r="G91" s="102" t="s">
        <v>1389</v>
      </c>
      <c r="H91" s="107">
        <v>43678</v>
      </c>
      <c r="I91" s="107">
        <v>47330</v>
      </c>
      <c r="J91" s="102" t="s">
        <v>1385</v>
      </c>
      <c r="K91" s="102" t="s">
        <v>1486</v>
      </c>
      <c r="L91" s="102"/>
      <c r="M91" s="102"/>
      <c r="N91" s="102"/>
      <c r="O91" s="102"/>
      <c r="P91" s="102"/>
      <c r="Q91" s="102"/>
      <c r="R91" s="145"/>
      <c r="S91" s="145"/>
      <c r="T91" s="105"/>
      <c r="U91" s="119"/>
      <c r="V91" s="119"/>
      <c r="W91" s="102"/>
      <c r="X91" s="102"/>
      <c r="Y91" s="333"/>
      <c r="Z91" s="166"/>
      <c r="AA91" s="16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</row>
    <row r="92" spans="1:82" s="112" customFormat="1" ht="45" x14ac:dyDescent="0.25">
      <c r="A92" s="102">
        <v>83</v>
      </c>
      <c r="B92" s="102" t="s">
        <v>15</v>
      </c>
      <c r="C92" s="116" t="s">
        <v>16</v>
      </c>
      <c r="D92" s="102" t="s">
        <v>1390</v>
      </c>
      <c r="E92" s="107">
        <v>43675</v>
      </c>
      <c r="F92" s="277">
        <v>0.4069444444444445</v>
      </c>
      <c r="G92" s="102" t="s">
        <v>1391</v>
      </c>
      <c r="H92" s="107">
        <v>43678</v>
      </c>
      <c r="I92" s="107">
        <v>47330</v>
      </c>
      <c r="J92" s="102" t="s">
        <v>1385</v>
      </c>
      <c r="K92" s="102" t="s">
        <v>1487</v>
      </c>
      <c r="L92" s="102"/>
      <c r="M92" s="102"/>
      <c r="N92" s="102"/>
      <c r="O92" s="102"/>
      <c r="P92" s="102"/>
      <c r="Q92" s="102"/>
      <c r="R92" s="145"/>
      <c r="S92" s="145"/>
      <c r="T92" s="105"/>
      <c r="U92" s="119"/>
      <c r="V92" s="119"/>
      <c r="W92" s="102"/>
      <c r="X92" s="102"/>
      <c r="Y92" s="333"/>
      <c r="Z92" s="166"/>
      <c r="AA92" s="16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6"/>
      <c r="BY92" s="146"/>
      <c r="BZ92" s="146"/>
      <c r="CA92" s="146"/>
      <c r="CB92" s="146"/>
      <c r="CC92" s="146"/>
      <c r="CD92" s="146"/>
    </row>
    <row r="93" spans="1:82" s="112" customFormat="1" ht="60" x14ac:dyDescent="0.25">
      <c r="A93" s="102">
        <v>84</v>
      </c>
      <c r="B93" s="102" t="s">
        <v>15</v>
      </c>
      <c r="C93" s="116" t="s">
        <v>16</v>
      </c>
      <c r="D93" s="102" t="s">
        <v>1435</v>
      </c>
      <c r="E93" s="107">
        <v>43675</v>
      </c>
      <c r="F93" s="277">
        <v>0.40972222222222227</v>
      </c>
      <c r="G93" s="102" t="s">
        <v>1392</v>
      </c>
      <c r="H93" s="107">
        <v>43678</v>
      </c>
      <c r="I93" s="107">
        <v>47330</v>
      </c>
      <c r="J93" s="102" t="s">
        <v>1385</v>
      </c>
      <c r="K93" s="102" t="s">
        <v>1488</v>
      </c>
      <c r="L93" s="102"/>
      <c r="M93" s="102"/>
      <c r="N93" s="102"/>
      <c r="O93" s="102"/>
      <c r="P93" s="102"/>
      <c r="Q93" s="102"/>
      <c r="R93" s="145"/>
      <c r="S93" s="145"/>
      <c r="T93" s="105"/>
      <c r="U93" s="119"/>
      <c r="V93" s="119"/>
      <c r="W93" s="102"/>
      <c r="X93" s="102"/>
      <c r="Y93" s="333"/>
      <c r="Z93" s="166"/>
      <c r="AA93" s="16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6"/>
      <c r="BY93" s="146"/>
      <c r="BZ93" s="146"/>
      <c r="CA93" s="146"/>
      <c r="CB93" s="146"/>
      <c r="CC93" s="146"/>
      <c r="CD93" s="146"/>
    </row>
    <row r="94" spans="1:82" s="112" customFormat="1" ht="75" x14ac:dyDescent="0.25">
      <c r="A94" s="102">
        <v>85</v>
      </c>
      <c r="B94" s="102" t="s">
        <v>15</v>
      </c>
      <c r="C94" s="116" t="s">
        <v>16</v>
      </c>
      <c r="D94" s="102" t="s">
        <v>1436</v>
      </c>
      <c r="E94" s="107">
        <v>43686</v>
      </c>
      <c r="F94" s="277" t="s">
        <v>1437</v>
      </c>
      <c r="G94" s="102" t="s">
        <v>1660</v>
      </c>
      <c r="H94" s="107">
        <v>43678</v>
      </c>
      <c r="I94" s="107">
        <v>47330</v>
      </c>
      <c r="J94" s="102" t="s">
        <v>1385</v>
      </c>
      <c r="K94" s="102" t="s">
        <v>1453</v>
      </c>
      <c r="L94" s="102"/>
      <c r="M94" s="102"/>
      <c r="N94" s="102"/>
      <c r="O94" s="102"/>
      <c r="P94" s="102"/>
      <c r="Q94" s="102"/>
      <c r="R94" s="145"/>
      <c r="S94" s="145"/>
      <c r="T94" s="105"/>
      <c r="U94" s="119"/>
      <c r="V94" s="119"/>
      <c r="W94" s="102"/>
      <c r="X94" s="102"/>
      <c r="Y94" s="333"/>
      <c r="Z94" s="166"/>
      <c r="AA94" s="16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  <c r="BI94" s="146"/>
      <c r="BJ94" s="146"/>
      <c r="BK94" s="146"/>
      <c r="BL94" s="146"/>
      <c r="BM94" s="146"/>
      <c r="BN94" s="146"/>
      <c r="BO94" s="146"/>
      <c r="BP94" s="146"/>
      <c r="BQ94" s="146"/>
      <c r="BR94" s="146"/>
      <c r="BS94" s="146"/>
      <c r="BT94" s="146"/>
      <c r="BU94" s="146"/>
      <c r="BV94" s="146"/>
      <c r="BW94" s="146"/>
      <c r="BX94" s="146"/>
      <c r="BY94" s="146"/>
      <c r="BZ94" s="146"/>
      <c r="CA94" s="146"/>
      <c r="CB94" s="146"/>
      <c r="CC94" s="146"/>
      <c r="CD94" s="146"/>
    </row>
    <row r="95" spans="1:82" s="63" customFormat="1" ht="90" x14ac:dyDescent="0.25">
      <c r="A95" s="52">
        <v>86</v>
      </c>
      <c r="B95" s="52" t="s">
        <v>15</v>
      </c>
      <c r="C95" s="178" t="s">
        <v>16</v>
      </c>
      <c r="D95" s="52" t="s">
        <v>1444</v>
      </c>
      <c r="E95" s="53">
        <v>43692</v>
      </c>
      <c r="F95" s="267" t="s">
        <v>1442</v>
      </c>
      <c r="G95" s="52" t="s">
        <v>1445</v>
      </c>
      <c r="H95" s="53">
        <v>43678</v>
      </c>
      <c r="I95" s="53" t="s">
        <v>1446</v>
      </c>
      <c r="J95" s="52" t="s">
        <v>1385</v>
      </c>
      <c r="K95" s="52"/>
      <c r="L95" s="52" t="s">
        <v>945</v>
      </c>
      <c r="M95" s="52" t="s">
        <v>1528</v>
      </c>
      <c r="N95" s="52" t="s">
        <v>1530</v>
      </c>
      <c r="O95" s="61">
        <v>43747</v>
      </c>
      <c r="P95" s="53">
        <v>43839</v>
      </c>
      <c r="Q95" s="52" t="s">
        <v>2123</v>
      </c>
      <c r="R95" s="62" t="s">
        <v>1529</v>
      </c>
      <c r="S95" s="62" t="s">
        <v>739</v>
      </c>
      <c r="T95" s="55">
        <v>105.25</v>
      </c>
      <c r="U95" s="56">
        <v>1368.25</v>
      </c>
      <c r="V95" s="171" t="s">
        <v>2763</v>
      </c>
      <c r="W95" s="264" t="s">
        <v>1533</v>
      </c>
      <c r="X95" s="52"/>
      <c r="Y95" s="264" t="s">
        <v>2118</v>
      </c>
      <c r="Z95" s="176"/>
      <c r="AA95" s="176"/>
      <c r="AB95" s="177"/>
      <c r="AC95" s="177"/>
      <c r="AD95" s="177"/>
      <c r="AE95" s="177"/>
      <c r="AF95" s="177"/>
      <c r="AG95" s="177"/>
      <c r="AH95" s="177"/>
      <c r="AI95" s="177"/>
      <c r="AJ95" s="177"/>
      <c r="AK95" s="177"/>
      <c r="AL95" s="177"/>
      <c r="AM95" s="177"/>
      <c r="AN95" s="177"/>
      <c r="AO95" s="177"/>
      <c r="AP95" s="177"/>
      <c r="AQ95" s="177"/>
      <c r="AR95" s="177"/>
      <c r="AS95" s="177"/>
      <c r="AT95" s="177"/>
      <c r="AU95" s="177"/>
      <c r="AV95" s="177"/>
      <c r="AW95" s="177"/>
      <c r="AX95" s="177"/>
      <c r="AY95" s="177"/>
      <c r="AZ95" s="177"/>
      <c r="BA95" s="177"/>
      <c r="BB95" s="177"/>
      <c r="BC95" s="177"/>
      <c r="BD95" s="177"/>
      <c r="BE95" s="177"/>
      <c r="BF95" s="177"/>
      <c r="BG95" s="177"/>
      <c r="BH95" s="177"/>
      <c r="BI95" s="177"/>
      <c r="BJ95" s="177"/>
      <c r="BK95" s="177"/>
      <c r="BL95" s="177"/>
      <c r="BM95" s="177"/>
      <c r="BN95" s="177"/>
      <c r="BO95" s="177"/>
      <c r="BP95" s="177"/>
      <c r="BQ95" s="177"/>
      <c r="BR95" s="177"/>
      <c r="BS95" s="177"/>
      <c r="BT95" s="177"/>
      <c r="BU95" s="177"/>
      <c r="BV95" s="177"/>
      <c r="BW95" s="177"/>
      <c r="BX95" s="177"/>
      <c r="BY95" s="177"/>
      <c r="BZ95" s="177"/>
      <c r="CA95" s="177"/>
      <c r="CB95" s="177"/>
      <c r="CC95" s="177"/>
      <c r="CD95" s="177"/>
    </row>
    <row r="96" spans="1:82" s="63" customFormat="1" ht="30" x14ac:dyDescent="0.25">
      <c r="A96" s="52">
        <v>87</v>
      </c>
      <c r="B96" s="52" t="s">
        <v>15</v>
      </c>
      <c r="C96" s="178" t="s">
        <v>16</v>
      </c>
      <c r="D96" s="52" t="s">
        <v>1469</v>
      </c>
      <c r="E96" s="53">
        <v>43697</v>
      </c>
      <c r="F96" s="267">
        <v>0.64027777777777783</v>
      </c>
      <c r="G96" s="52" t="s">
        <v>1470</v>
      </c>
      <c r="H96" s="53">
        <v>43678</v>
      </c>
      <c r="I96" s="53" t="s">
        <v>1446</v>
      </c>
      <c r="J96" s="52" t="s">
        <v>1385</v>
      </c>
      <c r="K96" s="52"/>
      <c r="L96" s="52" t="s">
        <v>945</v>
      </c>
      <c r="M96" s="52" t="s">
        <v>1585</v>
      </c>
      <c r="N96" s="52" t="s">
        <v>1586</v>
      </c>
      <c r="O96" s="53">
        <v>43745</v>
      </c>
      <c r="P96" s="61">
        <v>43837</v>
      </c>
      <c r="Q96" s="62"/>
      <c r="R96" s="62" t="s">
        <v>944</v>
      </c>
      <c r="S96" s="62" t="s">
        <v>739</v>
      </c>
      <c r="T96" s="55">
        <v>105.25</v>
      </c>
      <c r="U96" s="56">
        <v>526.25</v>
      </c>
      <c r="V96" s="171" t="s">
        <v>2764</v>
      </c>
      <c r="W96" s="52"/>
      <c r="X96" s="52"/>
      <c r="Y96" s="264"/>
      <c r="Z96" s="176"/>
      <c r="AA96" s="176"/>
      <c r="AB96" s="177"/>
      <c r="AC96" s="177"/>
      <c r="AD96" s="177"/>
      <c r="AE96" s="177"/>
      <c r="AF96" s="177"/>
      <c r="AG96" s="177"/>
      <c r="AH96" s="177"/>
      <c r="AI96" s="177"/>
      <c r="AJ96" s="177"/>
      <c r="AK96" s="177"/>
      <c r="AL96" s="177"/>
      <c r="AM96" s="177"/>
      <c r="AN96" s="177"/>
      <c r="AO96" s="177"/>
      <c r="AP96" s="177"/>
      <c r="AQ96" s="177"/>
      <c r="AR96" s="177"/>
      <c r="AS96" s="177"/>
      <c r="AT96" s="177"/>
      <c r="AU96" s="177"/>
      <c r="AV96" s="177"/>
      <c r="AW96" s="177"/>
      <c r="AX96" s="177"/>
      <c r="AY96" s="177"/>
      <c r="AZ96" s="177"/>
      <c r="BA96" s="177"/>
      <c r="BB96" s="177"/>
      <c r="BC96" s="177"/>
      <c r="BD96" s="177"/>
      <c r="BE96" s="177"/>
      <c r="BF96" s="177"/>
      <c r="BG96" s="177"/>
      <c r="BH96" s="177"/>
      <c r="BI96" s="177"/>
      <c r="BJ96" s="177"/>
      <c r="BK96" s="177"/>
      <c r="BL96" s="177"/>
      <c r="BM96" s="177"/>
      <c r="BN96" s="177"/>
      <c r="BO96" s="177"/>
      <c r="BP96" s="177"/>
      <c r="BQ96" s="177"/>
      <c r="BR96" s="177"/>
      <c r="BS96" s="177"/>
      <c r="BT96" s="177"/>
      <c r="BU96" s="177"/>
      <c r="BV96" s="177"/>
      <c r="BW96" s="177"/>
      <c r="BX96" s="177"/>
      <c r="BY96" s="177"/>
      <c r="BZ96" s="177"/>
      <c r="CA96" s="177"/>
      <c r="CB96" s="177"/>
      <c r="CC96" s="177"/>
      <c r="CD96" s="177"/>
    </row>
    <row r="97" spans="1:82" s="112" customFormat="1" ht="60" x14ac:dyDescent="0.25">
      <c r="A97" s="954">
        <v>88</v>
      </c>
      <c r="B97" s="954" t="s">
        <v>18</v>
      </c>
      <c r="C97" s="955" t="s">
        <v>16</v>
      </c>
      <c r="D97" s="954" t="s">
        <v>1545</v>
      </c>
      <c r="E97" s="107">
        <v>43718</v>
      </c>
      <c r="F97" s="277" t="s">
        <v>1546</v>
      </c>
      <c r="G97" s="954" t="s">
        <v>1548</v>
      </c>
      <c r="H97" s="107">
        <v>43466</v>
      </c>
      <c r="I97" s="107" t="s">
        <v>1547</v>
      </c>
      <c r="J97" s="954" t="s">
        <v>1385</v>
      </c>
      <c r="K97" s="954"/>
      <c r="L97" s="954" t="s">
        <v>183</v>
      </c>
      <c r="M97" s="954" t="s">
        <v>1772</v>
      </c>
      <c r="N97" s="954" t="s">
        <v>1771</v>
      </c>
      <c r="O97" s="106">
        <v>43822</v>
      </c>
      <c r="P97" s="954"/>
      <c r="Q97" s="115" t="s">
        <v>1829</v>
      </c>
      <c r="R97" s="145" t="s">
        <v>1769</v>
      </c>
      <c r="S97" s="145" t="s">
        <v>1770</v>
      </c>
      <c r="T97" s="105">
        <v>105.25</v>
      </c>
      <c r="U97" s="119">
        <v>313855.5</v>
      </c>
      <c r="V97" s="119" t="s">
        <v>784</v>
      </c>
      <c r="W97" s="954"/>
      <c r="X97" s="954" t="s">
        <v>1768</v>
      </c>
      <c r="Y97" s="333"/>
      <c r="Z97" s="166"/>
      <c r="AA97" s="16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  <c r="BI97" s="146"/>
      <c r="BJ97" s="146"/>
      <c r="BK97" s="146"/>
      <c r="BL97" s="146"/>
      <c r="BM97" s="146"/>
      <c r="BN97" s="146"/>
      <c r="BO97" s="146"/>
      <c r="BP97" s="146"/>
      <c r="BQ97" s="146"/>
      <c r="BR97" s="146"/>
      <c r="BS97" s="146"/>
      <c r="BT97" s="146"/>
      <c r="BU97" s="146"/>
      <c r="BV97" s="146"/>
      <c r="BW97" s="146"/>
      <c r="BX97" s="146"/>
      <c r="BY97" s="146"/>
      <c r="BZ97" s="146"/>
      <c r="CA97" s="146"/>
      <c r="CB97" s="146"/>
      <c r="CC97" s="146"/>
      <c r="CD97" s="146"/>
    </row>
    <row r="98" spans="1:82" s="112" customFormat="1" ht="90" x14ac:dyDescent="0.25">
      <c r="A98" s="954" t="s">
        <v>2105</v>
      </c>
      <c r="B98" s="954" t="s">
        <v>18</v>
      </c>
      <c r="C98" s="955" t="s">
        <v>16</v>
      </c>
      <c r="D98" s="954"/>
      <c r="E98" s="107"/>
      <c r="F98" s="277"/>
      <c r="G98" s="954"/>
      <c r="H98" s="107"/>
      <c r="I98" s="107"/>
      <c r="J98" s="954"/>
      <c r="K98" s="954"/>
      <c r="L98" s="954"/>
      <c r="M98" s="954"/>
      <c r="N98" s="954"/>
      <c r="O98" s="106"/>
      <c r="P98" s="954"/>
      <c r="Q98" s="115" t="s">
        <v>2124</v>
      </c>
      <c r="R98" s="145"/>
      <c r="S98" s="145"/>
      <c r="T98" s="105"/>
      <c r="U98" s="119">
        <v>312487.25</v>
      </c>
      <c r="V98" s="119"/>
      <c r="W98" s="954"/>
      <c r="X98" s="954"/>
      <c r="Y98" s="333" t="s">
        <v>2106</v>
      </c>
      <c r="Z98" s="166"/>
      <c r="AA98" s="16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  <c r="BI98" s="146"/>
      <c r="BJ98" s="146"/>
      <c r="BK98" s="146"/>
      <c r="BL98" s="146"/>
      <c r="BM98" s="146"/>
      <c r="BN98" s="146"/>
      <c r="BO98" s="146"/>
      <c r="BP98" s="146"/>
      <c r="BQ98" s="146"/>
      <c r="BR98" s="146"/>
      <c r="BS98" s="146"/>
      <c r="BT98" s="146"/>
      <c r="BU98" s="146"/>
      <c r="BV98" s="146"/>
      <c r="BW98" s="146"/>
      <c r="BX98" s="146"/>
      <c r="BY98" s="146"/>
      <c r="BZ98" s="146"/>
      <c r="CA98" s="146"/>
      <c r="CB98" s="146"/>
      <c r="CC98" s="146"/>
      <c r="CD98" s="146"/>
    </row>
    <row r="99" spans="1:82" s="112" customFormat="1" ht="30" x14ac:dyDescent="0.25">
      <c r="A99" s="954" t="s">
        <v>2434</v>
      </c>
      <c r="B99" s="954" t="s">
        <v>18</v>
      </c>
      <c r="C99" s="955" t="s">
        <v>16</v>
      </c>
      <c r="D99" s="954"/>
      <c r="E99" s="107"/>
      <c r="F99" s="277"/>
      <c r="G99" s="954"/>
      <c r="H99" s="107"/>
      <c r="I99" s="107"/>
      <c r="J99" s="954"/>
      <c r="K99" s="954"/>
      <c r="L99" s="954"/>
      <c r="M99" s="954"/>
      <c r="N99" s="954" t="s">
        <v>2306</v>
      </c>
      <c r="O99" s="106">
        <v>44384</v>
      </c>
      <c r="P99" s="954"/>
      <c r="Q99" s="115"/>
      <c r="R99" s="145" t="s">
        <v>2435</v>
      </c>
      <c r="S99" s="145" t="s">
        <v>1770</v>
      </c>
      <c r="T99" s="105"/>
      <c r="U99" s="119">
        <v>311329.5</v>
      </c>
      <c r="V99" s="119"/>
      <c r="W99" s="954"/>
      <c r="X99" s="954"/>
      <c r="Y99" s="333" t="s">
        <v>2439</v>
      </c>
      <c r="Z99" s="166"/>
      <c r="AA99" s="16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  <c r="BI99" s="146"/>
      <c r="BJ99" s="146"/>
      <c r="BK99" s="146"/>
      <c r="BL99" s="146"/>
      <c r="BM99" s="146"/>
      <c r="BN99" s="146"/>
      <c r="BO99" s="146"/>
      <c r="BP99" s="146"/>
      <c r="BQ99" s="146"/>
      <c r="BR99" s="146"/>
      <c r="BS99" s="146"/>
      <c r="BT99" s="146"/>
      <c r="BU99" s="146"/>
      <c r="BV99" s="146"/>
      <c r="BW99" s="146"/>
      <c r="BX99" s="146"/>
      <c r="BY99" s="146"/>
      <c r="BZ99" s="146"/>
      <c r="CA99" s="146"/>
      <c r="CB99" s="146"/>
      <c r="CC99" s="146"/>
      <c r="CD99" s="146"/>
    </row>
    <row r="100" spans="1:82" s="63" customFormat="1" ht="75" x14ac:dyDescent="0.25">
      <c r="A100" s="52">
        <v>89</v>
      </c>
      <c r="B100" s="52" t="s">
        <v>15</v>
      </c>
      <c r="C100" s="178" t="s">
        <v>16</v>
      </c>
      <c r="D100" s="52" t="s">
        <v>1588</v>
      </c>
      <c r="E100" s="53">
        <v>43734</v>
      </c>
      <c r="F100" s="267">
        <v>0.63194444444444442</v>
      </c>
      <c r="G100" s="52" t="s">
        <v>1623</v>
      </c>
      <c r="H100" s="53">
        <v>43709</v>
      </c>
      <c r="I100" s="53" t="s">
        <v>1446</v>
      </c>
      <c r="J100" s="52" t="s">
        <v>1385</v>
      </c>
      <c r="K100" s="52"/>
      <c r="L100" s="52" t="s">
        <v>945</v>
      </c>
      <c r="M100" s="52" t="s">
        <v>1661</v>
      </c>
      <c r="N100" s="52" t="s">
        <v>1662</v>
      </c>
      <c r="O100" s="359">
        <v>43761</v>
      </c>
      <c r="P100" s="191">
        <v>43853</v>
      </c>
      <c r="Q100" s="52"/>
      <c r="R100" s="62" t="s">
        <v>1663</v>
      </c>
      <c r="S100" s="62" t="s">
        <v>739</v>
      </c>
      <c r="T100" s="55">
        <v>105.25</v>
      </c>
      <c r="U100" s="56">
        <f>T100*R100</f>
        <v>1157.75</v>
      </c>
      <c r="V100" s="171" t="s">
        <v>2732</v>
      </c>
      <c r="W100" s="57"/>
      <c r="X100" s="52"/>
      <c r="Y100" s="264"/>
      <c r="Z100" s="176"/>
      <c r="AA100" s="176"/>
      <c r="AB100" s="177"/>
      <c r="AC100" s="177"/>
      <c r="AD100" s="177"/>
      <c r="AE100" s="177"/>
      <c r="AF100" s="177"/>
      <c r="AG100" s="177"/>
      <c r="AH100" s="177"/>
      <c r="AI100" s="177"/>
      <c r="AJ100" s="177"/>
      <c r="AK100" s="177"/>
      <c r="AL100" s="177"/>
      <c r="AM100" s="177"/>
      <c r="AN100" s="177"/>
      <c r="AO100" s="177"/>
      <c r="AP100" s="177"/>
      <c r="AQ100" s="177"/>
      <c r="AR100" s="177"/>
      <c r="AS100" s="177"/>
      <c r="AT100" s="177"/>
      <c r="AU100" s="177"/>
      <c r="AV100" s="177"/>
      <c r="AW100" s="177"/>
      <c r="AX100" s="177"/>
      <c r="AY100" s="177"/>
      <c r="AZ100" s="177"/>
      <c r="BA100" s="177"/>
      <c r="BB100" s="177"/>
      <c r="BC100" s="177"/>
      <c r="BD100" s="177"/>
      <c r="BE100" s="177"/>
      <c r="BF100" s="177"/>
      <c r="BG100" s="177"/>
      <c r="BH100" s="177"/>
      <c r="BI100" s="177"/>
      <c r="BJ100" s="177"/>
      <c r="BK100" s="177"/>
      <c r="BL100" s="177"/>
      <c r="BM100" s="177"/>
      <c r="BN100" s="177"/>
      <c r="BO100" s="177"/>
      <c r="BP100" s="177"/>
      <c r="BQ100" s="177"/>
      <c r="BR100" s="177"/>
      <c r="BS100" s="177"/>
      <c r="BT100" s="177"/>
      <c r="BU100" s="177"/>
      <c r="BV100" s="177"/>
      <c r="BW100" s="177"/>
      <c r="BX100" s="177"/>
      <c r="BY100" s="177"/>
      <c r="BZ100" s="177"/>
      <c r="CA100" s="177"/>
      <c r="CB100" s="177"/>
      <c r="CC100" s="177"/>
      <c r="CD100" s="177"/>
    </row>
    <row r="101" spans="1:82" s="112" customFormat="1" ht="45" x14ac:dyDescent="0.25">
      <c r="A101" s="388">
        <v>90</v>
      </c>
      <c r="B101" s="390" t="s">
        <v>100</v>
      </c>
      <c r="C101" s="389" t="s">
        <v>16</v>
      </c>
      <c r="D101" s="388" t="s">
        <v>1734</v>
      </c>
      <c r="E101" s="107">
        <v>43798</v>
      </c>
      <c r="F101" s="145" t="s">
        <v>1777</v>
      </c>
      <c r="G101" s="388" t="s">
        <v>1776</v>
      </c>
      <c r="H101" s="107">
        <v>43800</v>
      </c>
      <c r="I101" s="107">
        <v>61728</v>
      </c>
      <c r="J101" s="977" t="s">
        <v>1385</v>
      </c>
      <c r="K101" s="388" t="s">
        <v>1913</v>
      </c>
      <c r="L101" s="388"/>
      <c r="M101" s="388" t="s">
        <v>1779</v>
      </c>
      <c r="N101" s="388" t="s">
        <v>1899</v>
      </c>
      <c r="O101" s="388" t="s">
        <v>1781</v>
      </c>
      <c r="P101" s="388" t="s">
        <v>484</v>
      </c>
      <c r="R101" s="145" t="s">
        <v>739</v>
      </c>
      <c r="S101" s="145" t="s">
        <v>1780</v>
      </c>
      <c r="T101" s="105">
        <v>105.25</v>
      </c>
      <c r="U101" s="119">
        <f>S101*T101</f>
        <v>4631</v>
      </c>
      <c r="V101" s="276"/>
      <c r="W101" s="388"/>
      <c r="X101" s="388"/>
      <c r="Y101" s="333"/>
      <c r="Z101" s="166"/>
      <c r="AA101" s="16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  <c r="BI101" s="146"/>
      <c r="BJ101" s="146"/>
      <c r="BK101" s="146"/>
      <c r="BL101" s="146"/>
      <c r="BM101" s="146"/>
      <c r="BN101" s="146"/>
      <c r="BO101" s="146"/>
      <c r="BP101" s="146"/>
      <c r="BQ101" s="146"/>
      <c r="BR101" s="146"/>
      <c r="BS101" s="146"/>
      <c r="BT101" s="146"/>
      <c r="BU101" s="146"/>
      <c r="BV101" s="146"/>
      <c r="BW101" s="146"/>
      <c r="BX101" s="146"/>
      <c r="BY101" s="146"/>
      <c r="BZ101" s="146"/>
      <c r="CA101" s="146"/>
      <c r="CB101" s="146"/>
      <c r="CC101" s="146"/>
      <c r="CD101" s="146"/>
    </row>
    <row r="102" spans="1:82" s="112" customFormat="1" x14ac:dyDescent="0.25">
      <c r="A102" s="388" t="s">
        <v>1844</v>
      </c>
      <c r="B102" s="391"/>
      <c r="C102" s="389"/>
      <c r="D102" s="388" t="s">
        <v>1846</v>
      </c>
      <c r="E102" s="107">
        <v>43878</v>
      </c>
      <c r="F102" s="277">
        <v>0.64722222222222225</v>
      </c>
      <c r="G102" s="388" t="s">
        <v>1845</v>
      </c>
      <c r="H102" s="107"/>
      <c r="I102" s="107"/>
      <c r="J102" s="978"/>
      <c r="K102" s="388"/>
      <c r="L102" s="388"/>
      <c r="M102" s="388" t="s">
        <v>1899</v>
      </c>
      <c r="N102" s="388"/>
      <c r="O102" s="388"/>
      <c r="P102" s="388"/>
      <c r="Q102" s="388" t="s">
        <v>1890</v>
      </c>
      <c r="R102" s="145" t="s">
        <v>739</v>
      </c>
      <c r="S102" s="145" t="s">
        <v>1900</v>
      </c>
      <c r="T102" s="105">
        <v>105.25</v>
      </c>
      <c r="U102" s="119">
        <v>4315.25</v>
      </c>
      <c r="V102" s="276"/>
      <c r="W102" s="388"/>
      <c r="X102" s="388"/>
      <c r="Y102" s="333"/>
      <c r="Z102" s="166"/>
      <c r="AA102" s="16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  <c r="BI102" s="146"/>
      <c r="BJ102" s="146"/>
      <c r="BK102" s="146"/>
      <c r="BL102" s="146"/>
      <c r="BM102" s="146"/>
      <c r="BN102" s="146"/>
      <c r="BO102" s="146"/>
      <c r="BP102" s="146"/>
      <c r="BQ102" s="146"/>
      <c r="BR102" s="146"/>
      <c r="BS102" s="146"/>
      <c r="BT102" s="146"/>
      <c r="BU102" s="146"/>
      <c r="BV102" s="146"/>
      <c r="BW102" s="146"/>
      <c r="BX102" s="146"/>
      <c r="BY102" s="146"/>
      <c r="BZ102" s="146"/>
      <c r="CA102" s="146"/>
      <c r="CB102" s="146"/>
      <c r="CC102" s="146"/>
      <c r="CD102" s="146"/>
    </row>
    <row r="103" spans="1:82" s="112" customFormat="1" x14ac:dyDescent="0.25">
      <c r="A103" s="388" t="s">
        <v>1901</v>
      </c>
      <c r="B103" s="387"/>
      <c r="C103" s="389"/>
      <c r="D103" s="388" t="s">
        <v>1902</v>
      </c>
      <c r="E103" s="107">
        <v>43909</v>
      </c>
      <c r="F103" s="277" t="s">
        <v>1903</v>
      </c>
      <c r="G103" s="388"/>
      <c r="H103" s="107"/>
      <c r="I103" s="107"/>
      <c r="J103" s="387" t="s">
        <v>1904</v>
      </c>
      <c r="K103" s="388"/>
      <c r="L103" s="388"/>
      <c r="M103" s="388"/>
      <c r="N103" s="388"/>
      <c r="O103" s="388"/>
      <c r="P103" s="388"/>
      <c r="Q103" s="388"/>
      <c r="R103" s="145"/>
      <c r="S103" s="145"/>
      <c r="T103" s="105"/>
      <c r="U103" s="119"/>
      <c r="V103" s="276"/>
      <c r="W103" s="388"/>
      <c r="X103" s="388"/>
      <c r="Y103" s="333"/>
      <c r="Z103" s="166"/>
      <c r="AA103" s="16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/>
      <c r="BT103" s="146"/>
      <c r="BU103" s="146"/>
      <c r="BV103" s="146"/>
      <c r="BW103" s="146"/>
      <c r="BX103" s="146"/>
      <c r="BY103" s="146"/>
      <c r="BZ103" s="146"/>
      <c r="CA103" s="146"/>
      <c r="CB103" s="146"/>
      <c r="CC103" s="146"/>
      <c r="CD103" s="146"/>
    </row>
    <row r="104" spans="1:82" s="112" customFormat="1" ht="45" x14ac:dyDescent="0.25">
      <c r="A104" s="954">
        <v>91</v>
      </c>
      <c r="B104" s="954" t="s">
        <v>15</v>
      </c>
      <c r="C104" s="955" t="s">
        <v>16</v>
      </c>
      <c r="D104" s="954" t="s">
        <v>1818</v>
      </c>
      <c r="E104" s="107">
        <v>43864</v>
      </c>
      <c r="F104" s="277" t="s">
        <v>1819</v>
      </c>
      <c r="G104" s="954" t="s">
        <v>1820</v>
      </c>
      <c r="H104" s="107">
        <v>43862</v>
      </c>
      <c r="I104" s="107" t="s">
        <v>1446</v>
      </c>
      <c r="J104" s="954" t="s">
        <v>1385</v>
      </c>
      <c r="K104" s="954" t="s">
        <v>2137</v>
      </c>
      <c r="L104" s="954" t="s">
        <v>2016</v>
      </c>
      <c r="M104" s="954" t="s">
        <v>1864</v>
      </c>
      <c r="N104" s="954" t="s">
        <v>1865</v>
      </c>
      <c r="O104" s="954" t="s">
        <v>1880</v>
      </c>
      <c r="P104" s="954" t="s">
        <v>484</v>
      </c>
      <c r="Q104" s="954"/>
      <c r="R104" s="145" t="s">
        <v>735</v>
      </c>
      <c r="S104" s="145" t="s">
        <v>739</v>
      </c>
      <c r="T104" s="105">
        <v>105.25</v>
      </c>
      <c r="U104" s="119">
        <v>315.75</v>
      </c>
      <c r="V104" s="219" t="s">
        <v>2768</v>
      </c>
      <c r="W104" s="954"/>
      <c r="X104" s="954" t="s">
        <v>1876</v>
      </c>
      <c r="Y104" s="333" t="s">
        <v>2041</v>
      </c>
      <c r="Z104" s="166"/>
      <c r="AA104" s="16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/>
      <c r="BT104" s="146"/>
      <c r="BU104" s="146"/>
      <c r="BV104" s="146"/>
      <c r="BW104" s="146"/>
      <c r="BX104" s="146"/>
      <c r="BY104" s="146"/>
      <c r="BZ104" s="146"/>
      <c r="CA104" s="146"/>
      <c r="CB104" s="146"/>
      <c r="CC104" s="146"/>
      <c r="CD104" s="146"/>
    </row>
    <row r="105" spans="1:82" s="63" customFormat="1" ht="45" x14ac:dyDescent="0.25">
      <c r="A105" s="52">
        <v>92</v>
      </c>
      <c r="B105" s="52" t="s">
        <v>1258</v>
      </c>
      <c r="C105" s="178" t="s">
        <v>16</v>
      </c>
      <c r="D105" s="52" t="s">
        <v>1905</v>
      </c>
      <c r="E105" s="53">
        <v>43909</v>
      </c>
      <c r="F105" s="267" t="s">
        <v>1906</v>
      </c>
      <c r="G105" s="52" t="s">
        <v>1907</v>
      </c>
      <c r="H105" s="53">
        <v>43910</v>
      </c>
      <c r="I105" s="53">
        <v>62093</v>
      </c>
      <c r="J105" s="52" t="s">
        <v>1385</v>
      </c>
      <c r="K105" s="52"/>
      <c r="L105" s="52" t="s">
        <v>1908</v>
      </c>
      <c r="M105" s="52" t="s">
        <v>1998</v>
      </c>
      <c r="N105" s="52" t="s">
        <v>1999</v>
      </c>
      <c r="O105" s="53">
        <v>43971</v>
      </c>
      <c r="P105" s="53">
        <v>44063</v>
      </c>
      <c r="Q105" s="52"/>
      <c r="R105" s="62" t="s">
        <v>739</v>
      </c>
      <c r="S105" s="62" t="s">
        <v>1900</v>
      </c>
      <c r="T105" s="55">
        <v>105.25</v>
      </c>
      <c r="U105" s="56">
        <v>4315.25</v>
      </c>
      <c r="V105" s="171" t="s">
        <v>2281</v>
      </c>
      <c r="W105" s="52" t="s">
        <v>2052</v>
      </c>
      <c r="X105" s="52" t="s">
        <v>2000</v>
      </c>
      <c r="Y105" s="264" t="s">
        <v>2048</v>
      </c>
      <c r="Z105" s="176"/>
      <c r="AA105" s="176"/>
      <c r="AB105" s="177"/>
      <c r="AC105" s="177"/>
      <c r="AD105" s="177"/>
      <c r="AE105" s="177"/>
      <c r="AF105" s="177"/>
      <c r="AG105" s="177"/>
      <c r="AH105" s="177"/>
      <c r="AI105" s="177"/>
      <c r="AJ105" s="177"/>
      <c r="AK105" s="177"/>
      <c r="AL105" s="177"/>
      <c r="AM105" s="177"/>
      <c r="AN105" s="177"/>
      <c r="AO105" s="177"/>
      <c r="AP105" s="177"/>
      <c r="AQ105" s="177"/>
      <c r="AR105" s="177"/>
      <c r="AS105" s="177"/>
      <c r="AT105" s="177"/>
      <c r="AU105" s="177"/>
      <c r="AV105" s="177"/>
      <c r="AW105" s="177"/>
      <c r="AX105" s="177"/>
      <c r="AY105" s="177"/>
      <c r="AZ105" s="177"/>
      <c r="BA105" s="177"/>
      <c r="BB105" s="177"/>
      <c r="BC105" s="177"/>
      <c r="BD105" s="177"/>
      <c r="BE105" s="177"/>
      <c r="BF105" s="177"/>
      <c r="BG105" s="177"/>
      <c r="BH105" s="177"/>
      <c r="BI105" s="177"/>
      <c r="BJ105" s="177"/>
      <c r="BK105" s="177"/>
      <c r="BL105" s="177"/>
      <c r="BM105" s="177"/>
      <c r="BN105" s="177"/>
      <c r="BO105" s="177"/>
      <c r="BP105" s="177"/>
      <c r="BQ105" s="177"/>
      <c r="BR105" s="177"/>
      <c r="BS105" s="177"/>
      <c r="BT105" s="177"/>
      <c r="BU105" s="177"/>
      <c r="BV105" s="177"/>
      <c r="BW105" s="177"/>
      <c r="BX105" s="177"/>
      <c r="BY105" s="177"/>
      <c r="BZ105" s="177"/>
      <c r="CA105" s="177"/>
      <c r="CB105" s="177"/>
      <c r="CC105" s="177"/>
      <c r="CD105" s="177"/>
    </row>
    <row r="106" spans="1:82" s="63" customFormat="1" ht="60" x14ac:dyDescent="0.25">
      <c r="A106" s="52">
        <v>93</v>
      </c>
      <c r="B106" s="52" t="s">
        <v>15</v>
      </c>
      <c r="C106" s="178" t="s">
        <v>16</v>
      </c>
      <c r="D106" s="52" t="s">
        <v>1914</v>
      </c>
      <c r="E106" s="53">
        <v>43920</v>
      </c>
      <c r="F106" s="267" t="s">
        <v>1915</v>
      </c>
      <c r="G106" s="52" t="s">
        <v>1916</v>
      </c>
      <c r="H106" s="53">
        <v>43920</v>
      </c>
      <c r="I106" s="53">
        <v>47573</v>
      </c>
      <c r="J106" s="52" t="s">
        <v>1385</v>
      </c>
      <c r="K106" s="52"/>
      <c r="L106" s="52" t="s">
        <v>2016</v>
      </c>
      <c r="M106" s="52" t="s">
        <v>2012</v>
      </c>
      <c r="N106" s="52" t="s">
        <v>2013</v>
      </c>
      <c r="O106" s="53">
        <v>43977</v>
      </c>
      <c r="P106" s="53">
        <v>44069</v>
      </c>
      <c r="Q106" s="52"/>
      <c r="R106" s="62" t="s">
        <v>2014</v>
      </c>
      <c r="S106" s="62" t="s">
        <v>739</v>
      </c>
      <c r="T106" s="55">
        <v>105.25</v>
      </c>
      <c r="U106" s="56">
        <v>1263</v>
      </c>
      <c r="V106" s="171" t="s">
        <v>2291</v>
      </c>
      <c r="W106" s="52"/>
      <c r="X106" s="52" t="s">
        <v>2015</v>
      </c>
      <c r="Y106" s="264" t="s">
        <v>2048</v>
      </c>
      <c r="Z106" s="176"/>
      <c r="AA106" s="176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7"/>
      <c r="AR106" s="177"/>
      <c r="AS106" s="177"/>
      <c r="AT106" s="177"/>
      <c r="AU106" s="177"/>
      <c r="AV106" s="177"/>
      <c r="AW106" s="177"/>
      <c r="AX106" s="177"/>
      <c r="AY106" s="177"/>
      <c r="AZ106" s="177"/>
      <c r="BA106" s="177"/>
      <c r="BB106" s="177"/>
      <c r="BC106" s="177"/>
      <c r="BD106" s="177"/>
      <c r="BE106" s="177"/>
      <c r="BF106" s="177"/>
      <c r="BG106" s="177"/>
      <c r="BH106" s="177"/>
      <c r="BI106" s="177"/>
      <c r="BJ106" s="177"/>
      <c r="BK106" s="177"/>
      <c r="BL106" s="177"/>
      <c r="BM106" s="177"/>
      <c r="BN106" s="177"/>
      <c r="BO106" s="177"/>
      <c r="BP106" s="177"/>
      <c r="BQ106" s="177"/>
      <c r="BR106" s="177"/>
      <c r="BS106" s="177"/>
      <c r="BT106" s="177"/>
      <c r="BU106" s="177"/>
      <c r="BV106" s="177"/>
      <c r="BW106" s="177"/>
      <c r="BX106" s="177"/>
      <c r="BY106" s="177"/>
      <c r="BZ106" s="177"/>
      <c r="CA106" s="177"/>
      <c r="CB106" s="177"/>
      <c r="CC106" s="177"/>
      <c r="CD106" s="177"/>
    </row>
    <row r="107" spans="1:82" s="63" customFormat="1" ht="90" x14ac:dyDescent="0.25">
      <c r="A107" s="52">
        <v>94</v>
      </c>
      <c r="B107" s="52" t="s">
        <v>15</v>
      </c>
      <c r="C107" s="178" t="s">
        <v>16</v>
      </c>
      <c r="D107" s="52" t="s">
        <v>1924</v>
      </c>
      <c r="E107" s="53">
        <v>43923</v>
      </c>
      <c r="F107" s="62" t="s">
        <v>1927</v>
      </c>
      <c r="G107" s="52" t="s">
        <v>1925</v>
      </c>
      <c r="H107" s="63" t="s">
        <v>1918</v>
      </c>
      <c r="I107" s="53" t="s">
        <v>1926</v>
      </c>
      <c r="J107" s="52" t="s">
        <v>1385</v>
      </c>
      <c r="K107" s="52"/>
      <c r="L107" s="52" t="s">
        <v>2016</v>
      </c>
      <c r="M107" s="63" t="s">
        <v>1964</v>
      </c>
      <c r="N107" s="52" t="s">
        <v>1965</v>
      </c>
      <c r="O107" s="376">
        <v>43951</v>
      </c>
      <c r="P107" s="61">
        <v>44042</v>
      </c>
      <c r="Q107" s="52"/>
      <c r="R107" s="62" t="s">
        <v>739</v>
      </c>
      <c r="S107" s="62" t="s">
        <v>745</v>
      </c>
      <c r="T107" s="55">
        <v>105.25</v>
      </c>
      <c r="U107" s="56">
        <v>210.5</v>
      </c>
      <c r="V107" s="171" t="s">
        <v>2587</v>
      </c>
      <c r="W107" s="57"/>
      <c r="X107" s="52" t="s">
        <v>1021</v>
      </c>
      <c r="Y107" s="422" t="s">
        <v>2046</v>
      </c>
      <c r="Z107" s="176"/>
      <c r="AA107" s="176"/>
      <c r="AB107" s="177"/>
      <c r="AC107" s="177"/>
      <c r="AD107" s="177"/>
      <c r="AE107" s="177"/>
      <c r="AF107" s="177"/>
      <c r="AG107" s="177"/>
      <c r="AH107" s="177"/>
      <c r="AI107" s="177"/>
      <c r="AJ107" s="177"/>
      <c r="AK107" s="177"/>
      <c r="AL107" s="177"/>
      <c r="AM107" s="177"/>
      <c r="AN107" s="177"/>
      <c r="AO107" s="177"/>
      <c r="AP107" s="177"/>
      <c r="AQ107" s="177"/>
      <c r="AR107" s="177"/>
      <c r="AS107" s="177"/>
      <c r="AT107" s="177"/>
      <c r="AU107" s="177"/>
      <c r="AV107" s="177"/>
      <c r="AW107" s="177"/>
      <c r="AX107" s="177"/>
      <c r="AY107" s="177"/>
      <c r="AZ107" s="177"/>
      <c r="BA107" s="177"/>
      <c r="BB107" s="177"/>
      <c r="BC107" s="177"/>
      <c r="BD107" s="177"/>
      <c r="BE107" s="177"/>
      <c r="BF107" s="177"/>
      <c r="BG107" s="177"/>
      <c r="BH107" s="177"/>
      <c r="BI107" s="177"/>
      <c r="BJ107" s="177"/>
      <c r="BK107" s="177"/>
      <c r="BL107" s="177"/>
      <c r="BM107" s="177"/>
      <c r="BN107" s="177"/>
      <c r="BO107" s="177"/>
      <c r="BP107" s="177"/>
      <c r="BQ107" s="177"/>
      <c r="BR107" s="177"/>
      <c r="BS107" s="177"/>
      <c r="BT107" s="177"/>
      <c r="BU107" s="177"/>
      <c r="BV107" s="177"/>
      <c r="BW107" s="177"/>
      <c r="BX107" s="177"/>
      <c r="BY107" s="177"/>
      <c r="BZ107" s="177"/>
      <c r="CA107" s="177"/>
      <c r="CB107" s="177"/>
      <c r="CC107" s="177"/>
      <c r="CD107" s="177"/>
    </row>
    <row r="108" spans="1:82" s="76" customFormat="1" ht="60" x14ac:dyDescent="0.25">
      <c r="A108" s="52">
        <v>95</v>
      </c>
      <c r="B108" s="52" t="s">
        <v>15</v>
      </c>
      <c r="C108" s="178" t="s">
        <v>16</v>
      </c>
      <c r="D108" s="52" t="s">
        <v>1936</v>
      </c>
      <c r="E108" s="53">
        <v>43923</v>
      </c>
      <c r="F108" s="62" t="s">
        <v>1934</v>
      </c>
      <c r="G108" s="52" t="s">
        <v>1938</v>
      </c>
      <c r="H108" s="63" t="s">
        <v>1918</v>
      </c>
      <c r="I108" s="53" t="s">
        <v>1926</v>
      </c>
      <c r="J108" s="52" t="s">
        <v>1385</v>
      </c>
      <c r="K108" s="63"/>
      <c r="L108" s="52" t="s">
        <v>2016</v>
      </c>
      <c r="M108" s="63"/>
      <c r="N108" s="52" t="s">
        <v>2062</v>
      </c>
      <c r="O108" s="53">
        <v>44015</v>
      </c>
      <c r="P108" s="53">
        <v>44107</v>
      </c>
      <c r="Q108" s="52"/>
      <c r="R108" s="62" t="s">
        <v>865</v>
      </c>
      <c r="S108" s="62"/>
      <c r="T108" s="55">
        <v>105.25</v>
      </c>
      <c r="U108" s="56">
        <v>421</v>
      </c>
      <c r="V108" s="171" t="s">
        <v>2291</v>
      </c>
      <c r="W108" s="52" t="s">
        <v>2068</v>
      </c>
      <c r="X108" s="63" t="s">
        <v>1021</v>
      </c>
      <c r="Y108" s="422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4"/>
      <c r="AL108" s="194"/>
      <c r="AM108" s="194"/>
      <c r="AN108" s="194"/>
      <c r="AO108" s="194"/>
      <c r="AP108" s="194"/>
      <c r="AQ108" s="194"/>
      <c r="AR108" s="194"/>
      <c r="AS108" s="194"/>
      <c r="AT108" s="194"/>
      <c r="AU108" s="194"/>
      <c r="AV108" s="194"/>
      <c r="AW108" s="194"/>
      <c r="AX108" s="194"/>
      <c r="AY108" s="194"/>
      <c r="AZ108" s="194"/>
      <c r="BA108" s="194"/>
      <c r="BB108" s="194"/>
      <c r="BC108" s="194"/>
      <c r="BD108" s="194"/>
      <c r="BE108" s="194"/>
      <c r="BF108" s="194"/>
      <c r="BG108" s="194"/>
      <c r="BH108" s="194"/>
      <c r="BI108" s="194"/>
      <c r="BJ108" s="194"/>
      <c r="BK108" s="194"/>
      <c r="BL108" s="194"/>
      <c r="BM108" s="194"/>
      <c r="BN108" s="194"/>
      <c r="BO108" s="194"/>
      <c r="BP108" s="194"/>
      <c r="BQ108" s="194"/>
      <c r="BR108" s="194"/>
      <c r="BS108" s="194"/>
      <c r="BT108" s="194"/>
      <c r="BU108" s="194"/>
      <c r="BV108" s="194"/>
      <c r="BW108" s="194"/>
      <c r="BX108" s="194"/>
      <c r="BY108" s="194"/>
      <c r="BZ108" s="194"/>
      <c r="CA108" s="194"/>
      <c r="CB108" s="194"/>
      <c r="CC108" s="194"/>
      <c r="CD108" s="194"/>
    </row>
    <row r="109" spans="1:82" s="76" customFormat="1" ht="45" x14ac:dyDescent="0.25">
      <c r="A109" s="52">
        <v>96</v>
      </c>
      <c r="B109" s="52" t="s">
        <v>15</v>
      </c>
      <c r="C109" s="178" t="s">
        <v>16</v>
      </c>
      <c r="D109" s="52" t="s">
        <v>1937</v>
      </c>
      <c r="E109" s="53">
        <v>43923</v>
      </c>
      <c r="F109" s="62" t="s">
        <v>1935</v>
      </c>
      <c r="G109" s="52" t="s">
        <v>1939</v>
      </c>
      <c r="H109" s="63" t="s">
        <v>1918</v>
      </c>
      <c r="I109" s="53" t="s">
        <v>1926</v>
      </c>
      <c r="J109" s="52" t="s">
        <v>1385</v>
      </c>
      <c r="K109" s="63"/>
      <c r="L109" s="52" t="s">
        <v>2016</v>
      </c>
      <c r="M109" s="63" t="s">
        <v>1959</v>
      </c>
      <c r="N109" s="52" t="s">
        <v>1960</v>
      </c>
      <c r="O109" s="376">
        <v>43969</v>
      </c>
      <c r="P109" s="61">
        <v>44061</v>
      </c>
      <c r="Q109" s="52" t="s">
        <v>2145</v>
      </c>
      <c r="R109" s="62" t="s">
        <v>1663</v>
      </c>
      <c r="S109" s="62" t="s">
        <v>739</v>
      </c>
      <c r="T109" s="55">
        <v>105.25</v>
      </c>
      <c r="U109" s="56">
        <v>1157.75</v>
      </c>
      <c r="V109" s="171" t="s">
        <v>2765</v>
      </c>
      <c r="W109" s="52"/>
      <c r="X109" s="52" t="s">
        <v>1021</v>
      </c>
      <c r="Y109" s="417" t="s">
        <v>2122</v>
      </c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4"/>
      <c r="AR109" s="194"/>
      <c r="AS109" s="194"/>
      <c r="AT109" s="194"/>
      <c r="AU109" s="194"/>
      <c r="AV109" s="194"/>
      <c r="AW109" s="194"/>
      <c r="AX109" s="194"/>
      <c r="AY109" s="194"/>
      <c r="AZ109" s="194"/>
      <c r="BA109" s="194"/>
      <c r="BB109" s="194"/>
      <c r="BC109" s="194"/>
      <c r="BD109" s="194"/>
      <c r="BE109" s="194"/>
      <c r="BF109" s="194"/>
      <c r="BG109" s="194"/>
      <c r="BH109" s="194"/>
      <c r="BI109" s="194"/>
      <c r="BJ109" s="194"/>
      <c r="BK109" s="194"/>
      <c r="BL109" s="194"/>
      <c r="BM109" s="194"/>
      <c r="BN109" s="194"/>
      <c r="BO109" s="194"/>
      <c r="BP109" s="194"/>
      <c r="BQ109" s="194"/>
      <c r="BR109" s="194"/>
      <c r="BS109" s="194"/>
      <c r="BT109" s="194"/>
      <c r="BU109" s="194"/>
      <c r="BV109" s="194"/>
      <c r="BW109" s="194"/>
      <c r="BX109" s="194"/>
      <c r="BY109" s="194"/>
      <c r="BZ109" s="194"/>
      <c r="CA109" s="194"/>
      <c r="CB109" s="194"/>
      <c r="CC109" s="194"/>
      <c r="CD109" s="194"/>
    </row>
    <row r="110" spans="1:82" s="76" customFormat="1" ht="75" x14ac:dyDescent="0.25">
      <c r="A110" s="52">
        <v>97</v>
      </c>
      <c r="B110" s="52" t="s">
        <v>15</v>
      </c>
      <c r="C110" s="178" t="s">
        <v>16</v>
      </c>
      <c r="D110" s="52" t="s">
        <v>1940</v>
      </c>
      <c r="E110" s="53">
        <v>43923</v>
      </c>
      <c r="F110" s="62" t="s">
        <v>1941</v>
      </c>
      <c r="G110" s="52" t="s">
        <v>1944</v>
      </c>
      <c r="H110" s="63" t="s">
        <v>1918</v>
      </c>
      <c r="I110" s="53" t="s">
        <v>1926</v>
      </c>
      <c r="J110" s="52" t="s">
        <v>1385</v>
      </c>
      <c r="K110" s="63"/>
      <c r="L110" s="52" t="s">
        <v>2016</v>
      </c>
      <c r="M110" s="63" t="s">
        <v>1963</v>
      </c>
      <c r="N110" s="52" t="s">
        <v>1962</v>
      </c>
      <c r="O110" s="376">
        <v>43951</v>
      </c>
      <c r="P110" s="61">
        <v>44042</v>
      </c>
      <c r="Q110" s="52"/>
      <c r="R110" s="62" t="s">
        <v>1961</v>
      </c>
      <c r="S110" s="62" t="s">
        <v>739</v>
      </c>
      <c r="T110" s="55">
        <v>105.25</v>
      </c>
      <c r="U110" s="56">
        <v>2210.25</v>
      </c>
      <c r="V110" s="171" t="s">
        <v>2576</v>
      </c>
      <c r="W110" s="57"/>
      <c r="X110" s="52" t="s">
        <v>1021</v>
      </c>
      <c r="Y110" s="422" t="s">
        <v>2046</v>
      </c>
      <c r="Z110" s="194"/>
      <c r="AA110" s="194"/>
      <c r="AB110" s="194"/>
      <c r="AC110" s="194"/>
      <c r="AD110" s="194"/>
      <c r="AE110" s="194"/>
      <c r="AF110" s="194"/>
      <c r="AG110" s="194"/>
      <c r="AH110" s="194"/>
      <c r="AI110" s="194"/>
      <c r="AJ110" s="194"/>
      <c r="AK110" s="194"/>
      <c r="AL110" s="194"/>
      <c r="AM110" s="194"/>
      <c r="AN110" s="194"/>
      <c r="AO110" s="194"/>
      <c r="AP110" s="194"/>
      <c r="AQ110" s="194"/>
      <c r="AR110" s="194"/>
      <c r="AS110" s="194"/>
      <c r="AT110" s="194"/>
      <c r="AU110" s="194"/>
      <c r="AV110" s="194"/>
      <c r="AW110" s="194"/>
      <c r="AX110" s="194"/>
      <c r="AY110" s="194"/>
      <c r="AZ110" s="194"/>
      <c r="BA110" s="194"/>
      <c r="BB110" s="194"/>
      <c r="BC110" s="194"/>
      <c r="BD110" s="194"/>
      <c r="BE110" s="194"/>
      <c r="BF110" s="194"/>
      <c r="BG110" s="194"/>
      <c r="BH110" s="194"/>
      <c r="BI110" s="194"/>
      <c r="BJ110" s="194"/>
      <c r="BK110" s="194"/>
      <c r="BL110" s="194"/>
      <c r="BM110" s="194"/>
      <c r="BN110" s="194"/>
      <c r="BO110" s="194"/>
      <c r="BP110" s="194"/>
      <c r="BQ110" s="194"/>
      <c r="BR110" s="194"/>
      <c r="BS110" s="194"/>
      <c r="BT110" s="194"/>
      <c r="BU110" s="194"/>
      <c r="BV110" s="194"/>
      <c r="BW110" s="194"/>
      <c r="BX110" s="194"/>
      <c r="BY110" s="194"/>
      <c r="BZ110" s="194"/>
      <c r="CA110" s="194"/>
      <c r="CB110" s="194"/>
      <c r="CC110" s="194"/>
      <c r="CD110" s="194"/>
    </row>
    <row r="111" spans="1:82" s="194" customFormat="1" ht="30" x14ac:dyDescent="0.25">
      <c r="A111" s="52"/>
      <c r="B111" s="52"/>
      <c r="C111" s="178"/>
      <c r="D111" s="52"/>
      <c r="E111" s="53"/>
      <c r="F111" s="62"/>
      <c r="G111" s="52"/>
      <c r="H111" s="63"/>
      <c r="I111" s="53"/>
      <c r="J111" s="52"/>
      <c r="K111" s="63"/>
      <c r="L111" s="52"/>
      <c r="M111" s="63"/>
      <c r="N111" s="52" t="s">
        <v>2736</v>
      </c>
      <c r="O111" s="376">
        <v>46049</v>
      </c>
      <c r="P111" s="61"/>
      <c r="Q111" s="52"/>
      <c r="R111" s="62"/>
      <c r="S111" s="62"/>
      <c r="T111" s="55"/>
      <c r="U111" s="56"/>
      <c r="V111" s="171"/>
      <c r="W111" s="57"/>
      <c r="X111" s="52"/>
      <c r="Y111" s="422"/>
    </row>
    <row r="112" spans="1:82" s="195" customFormat="1" ht="45" x14ac:dyDescent="0.25">
      <c r="A112" s="52">
        <v>98</v>
      </c>
      <c r="B112" s="52" t="s">
        <v>15</v>
      </c>
      <c r="C112" s="178" t="s">
        <v>16</v>
      </c>
      <c r="D112" s="52" t="s">
        <v>1943</v>
      </c>
      <c r="E112" s="53">
        <v>43923</v>
      </c>
      <c r="F112" s="62" t="s">
        <v>1942</v>
      </c>
      <c r="G112" s="52" t="s">
        <v>1945</v>
      </c>
      <c r="H112" s="63" t="s">
        <v>1918</v>
      </c>
      <c r="I112" s="53" t="s">
        <v>1926</v>
      </c>
      <c r="J112" s="52" t="s">
        <v>1385</v>
      </c>
      <c r="K112" s="63"/>
      <c r="L112" s="52" t="s">
        <v>2016</v>
      </c>
      <c r="M112" s="63" t="s">
        <v>2001</v>
      </c>
      <c r="N112" s="52" t="s">
        <v>2002</v>
      </c>
      <c r="O112" s="53">
        <v>44007</v>
      </c>
      <c r="P112" s="53">
        <v>44099</v>
      </c>
      <c r="Q112" s="52"/>
      <c r="R112" s="62" t="s">
        <v>745</v>
      </c>
      <c r="S112" s="62" t="s">
        <v>739</v>
      </c>
      <c r="T112" s="55">
        <v>105.25</v>
      </c>
      <c r="U112" s="56">
        <v>210.5</v>
      </c>
      <c r="V112" s="171" t="s">
        <v>2291</v>
      </c>
      <c r="W112" s="52"/>
      <c r="X112" s="63" t="s">
        <v>1021</v>
      </c>
      <c r="Y112" s="422" t="s">
        <v>2048</v>
      </c>
      <c r="Z112" s="194"/>
      <c r="AA112" s="194"/>
      <c r="AB112" s="194"/>
      <c r="AC112" s="194"/>
      <c r="AD112" s="194"/>
      <c r="AE112" s="194"/>
      <c r="AF112" s="194"/>
      <c r="AG112" s="194"/>
      <c r="AH112" s="194"/>
      <c r="AI112" s="194"/>
      <c r="AJ112" s="194"/>
      <c r="AK112" s="194"/>
      <c r="AL112" s="194"/>
      <c r="AM112" s="194"/>
      <c r="AN112" s="194"/>
      <c r="AO112" s="194"/>
      <c r="AP112" s="194"/>
      <c r="AQ112" s="194"/>
      <c r="AR112" s="194"/>
      <c r="AS112" s="194"/>
      <c r="AT112" s="194"/>
      <c r="AU112" s="194"/>
      <c r="AV112" s="194"/>
      <c r="AW112" s="194"/>
      <c r="AX112" s="194"/>
      <c r="AY112" s="194"/>
      <c r="AZ112" s="194"/>
      <c r="BA112" s="194"/>
      <c r="BB112" s="194"/>
      <c r="BC112" s="194"/>
      <c r="BD112" s="194"/>
      <c r="BE112" s="194"/>
      <c r="BF112" s="194"/>
      <c r="BG112" s="194"/>
      <c r="BH112" s="194"/>
      <c r="BI112" s="194"/>
      <c r="BJ112" s="194"/>
      <c r="BK112" s="194"/>
      <c r="BL112" s="194"/>
      <c r="BM112" s="194"/>
      <c r="BN112" s="194"/>
      <c r="BO112" s="194"/>
      <c r="BP112" s="194"/>
      <c r="BQ112" s="194"/>
      <c r="BR112" s="194"/>
      <c r="BS112" s="194"/>
      <c r="BT112" s="194"/>
      <c r="BU112" s="194"/>
      <c r="BV112" s="194"/>
      <c r="BW112" s="194"/>
      <c r="BX112" s="194"/>
      <c r="BY112" s="194"/>
      <c r="BZ112" s="194"/>
      <c r="CA112" s="194"/>
      <c r="CB112" s="194"/>
      <c r="CC112" s="194"/>
      <c r="CD112" s="194"/>
    </row>
    <row r="113" spans="1:82" s="137" customFormat="1" ht="60" x14ac:dyDescent="0.25">
      <c r="A113" s="112">
        <v>99</v>
      </c>
      <c r="B113" s="441" t="s">
        <v>2049</v>
      </c>
      <c r="C113" s="440" t="s">
        <v>529</v>
      </c>
      <c r="D113" s="439" t="s">
        <v>2050</v>
      </c>
      <c r="E113" s="149">
        <v>43971</v>
      </c>
      <c r="F113" s="309">
        <v>0.35972222222222222</v>
      </c>
      <c r="G113" s="112" t="s">
        <v>2051</v>
      </c>
      <c r="H113" s="307">
        <v>43952</v>
      </c>
      <c r="I113" s="149">
        <v>47465</v>
      </c>
      <c r="J113" s="439" t="s">
        <v>2063</v>
      </c>
      <c r="K113" s="439" t="s">
        <v>2120</v>
      </c>
      <c r="L113" s="112"/>
      <c r="M113" s="112"/>
      <c r="N113" s="439"/>
      <c r="O113" s="439"/>
      <c r="P113" s="439"/>
      <c r="Q113" s="439"/>
      <c r="R113" s="145"/>
      <c r="S113" s="145"/>
      <c r="T113" s="105"/>
      <c r="U113" s="119"/>
      <c r="V113" s="119"/>
      <c r="W113" s="439"/>
      <c r="X113" s="112"/>
      <c r="Y113" s="442"/>
      <c r="Z113" s="443"/>
      <c r="AA113" s="443"/>
      <c r="AB113" s="443"/>
      <c r="AC113" s="443"/>
      <c r="AD113" s="443"/>
      <c r="AE113" s="443"/>
      <c r="AF113" s="443"/>
      <c r="AG113" s="443"/>
      <c r="AH113" s="443"/>
      <c r="AI113" s="443"/>
      <c r="AJ113" s="443"/>
      <c r="AK113" s="443"/>
      <c r="AL113" s="443"/>
      <c r="AM113" s="443"/>
      <c r="AN113" s="443"/>
      <c r="AO113" s="443"/>
      <c r="AP113" s="443"/>
      <c r="AQ113" s="443"/>
      <c r="AR113" s="443"/>
      <c r="AS113" s="443"/>
      <c r="AT113" s="443"/>
      <c r="AU113" s="443"/>
      <c r="AV113" s="443"/>
      <c r="AW113" s="443"/>
      <c r="AX113" s="443"/>
      <c r="AY113" s="443"/>
      <c r="AZ113" s="443"/>
      <c r="BA113" s="443"/>
      <c r="BB113" s="443"/>
      <c r="BC113" s="443"/>
      <c r="BD113" s="443"/>
      <c r="BE113" s="443"/>
      <c r="BF113" s="443"/>
      <c r="BG113" s="443"/>
      <c r="BH113" s="443"/>
      <c r="BI113" s="443"/>
      <c r="BJ113" s="443"/>
      <c r="BK113" s="443"/>
      <c r="BL113" s="443"/>
      <c r="BM113" s="443"/>
      <c r="BN113" s="443"/>
      <c r="BO113" s="443"/>
      <c r="BP113" s="443"/>
      <c r="BQ113" s="443"/>
      <c r="BR113" s="443"/>
      <c r="BS113" s="443"/>
      <c r="BT113" s="443"/>
      <c r="BU113" s="443"/>
      <c r="BV113" s="443"/>
      <c r="BW113" s="443"/>
      <c r="BX113" s="443"/>
      <c r="BY113" s="443"/>
      <c r="BZ113" s="443"/>
      <c r="CA113" s="443"/>
      <c r="CB113" s="443"/>
      <c r="CC113" s="443"/>
      <c r="CD113" s="443"/>
    </row>
    <row r="114" spans="1:82" s="195" customFormat="1" ht="69" customHeight="1" x14ac:dyDescent="0.25">
      <c r="A114" s="485">
        <v>100</v>
      </c>
      <c r="B114" s="981" t="s">
        <v>2072</v>
      </c>
      <c r="C114" s="485"/>
      <c r="D114" s="484" t="s">
        <v>2210</v>
      </c>
      <c r="E114" s="485"/>
      <c r="F114" s="485"/>
      <c r="G114" s="485"/>
      <c r="H114" s="485"/>
      <c r="I114" s="485"/>
      <c r="J114" s="484" t="s">
        <v>2073</v>
      </c>
      <c r="K114" s="485"/>
      <c r="L114" s="485" t="s">
        <v>2074</v>
      </c>
      <c r="M114" s="485" t="s">
        <v>2075</v>
      </c>
      <c r="N114" s="484" t="s">
        <v>2111</v>
      </c>
      <c r="O114" s="147">
        <v>44018</v>
      </c>
      <c r="P114" s="147">
        <v>44110</v>
      </c>
      <c r="Q114" s="484"/>
      <c r="R114" s="486" t="s">
        <v>735</v>
      </c>
      <c r="S114" s="486" t="s">
        <v>739</v>
      </c>
      <c r="T114" s="89">
        <v>105.25</v>
      </c>
      <c r="U114" s="487" t="s">
        <v>2112</v>
      </c>
      <c r="V114" s="192" t="s">
        <v>2400</v>
      </c>
      <c r="W114" s="484"/>
      <c r="X114" s="485" t="s">
        <v>653</v>
      </c>
      <c r="Y114" s="438" t="s">
        <v>2044</v>
      </c>
    </row>
    <row r="115" spans="1:82" s="135" customFormat="1" ht="69" customHeight="1" x14ac:dyDescent="0.25">
      <c r="A115" s="631" t="s">
        <v>2926</v>
      </c>
      <c r="B115" s="982"/>
      <c r="C115" s="632"/>
      <c r="D115" s="623" t="s">
        <v>2928</v>
      </c>
      <c r="E115" s="639">
        <v>44650</v>
      </c>
      <c r="F115" s="631"/>
      <c r="G115" s="631"/>
      <c r="H115" s="631"/>
      <c r="I115" s="631"/>
      <c r="J115" s="623" t="s">
        <v>2927</v>
      </c>
      <c r="K115" s="631"/>
      <c r="L115" s="631"/>
      <c r="M115" s="631"/>
      <c r="N115" s="623"/>
      <c r="O115" s="633"/>
      <c r="P115" s="633"/>
      <c r="Q115" s="623"/>
      <c r="R115" s="634"/>
      <c r="S115" s="634"/>
      <c r="T115" s="635"/>
      <c r="U115" s="636"/>
      <c r="V115" s="637"/>
      <c r="W115" s="623"/>
      <c r="X115" s="631"/>
      <c r="Y115" s="638"/>
    </row>
    <row r="116" spans="1:82" s="492" customFormat="1" ht="44.25" customHeight="1" x14ac:dyDescent="0.25">
      <c r="A116" s="109">
        <v>101</v>
      </c>
      <c r="B116" s="34" t="s">
        <v>1155</v>
      </c>
      <c r="C116" s="95" t="s">
        <v>16</v>
      </c>
      <c r="D116" s="109" t="s">
        <v>2209</v>
      </c>
      <c r="E116" s="53">
        <v>44141</v>
      </c>
      <c r="F116" s="351">
        <v>0.56527777777777777</v>
      </c>
      <c r="G116" s="109" t="s">
        <v>2211</v>
      </c>
      <c r="H116" s="111">
        <v>44155</v>
      </c>
      <c r="I116" s="111">
        <v>44154</v>
      </c>
      <c r="J116" s="34" t="s">
        <v>1385</v>
      </c>
      <c r="K116" s="109"/>
      <c r="L116" s="109"/>
      <c r="M116" s="109"/>
      <c r="N116" s="34"/>
      <c r="O116" s="34"/>
      <c r="P116" s="34"/>
      <c r="Q116" s="34"/>
      <c r="R116" s="454"/>
      <c r="S116" s="454"/>
      <c r="T116" s="489"/>
      <c r="U116" s="490"/>
      <c r="V116" s="490"/>
      <c r="W116" s="34"/>
      <c r="X116" s="109"/>
      <c r="Y116" s="491"/>
    </row>
    <row r="117" spans="1:82" s="310" customFormat="1" ht="45" x14ac:dyDescent="0.25">
      <c r="A117" s="498" t="s">
        <v>2226</v>
      </c>
      <c r="B117" s="497" t="s">
        <v>1155</v>
      </c>
      <c r="C117" s="112"/>
      <c r="D117" s="497"/>
      <c r="E117" s="149">
        <v>44154</v>
      </c>
      <c r="F117" s="309">
        <v>0.69374999999999998</v>
      </c>
      <c r="G117" s="112"/>
      <c r="H117" s="112"/>
      <c r="I117" s="112"/>
      <c r="J117" s="497" t="s">
        <v>1714</v>
      </c>
      <c r="K117" s="497" t="s">
        <v>2228</v>
      </c>
      <c r="L117" s="112" t="s">
        <v>2227</v>
      </c>
      <c r="M117" s="112"/>
      <c r="N117" s="497"/>
      <c r="O117" s="497"/>
      <c r="P117" s="497"/>
      <c r="Q117" s="497"/>
      <c r="R117" s="145"/>
      <c r="S117" s="145"/>
      <c r="T117" s="105"/>
      <c r="U117" s="119"/>
      <c r="V117" s="119"/>
      <c r="W117" s="497"/>
      <c r="X117" s="112"/>
      <c r="Y117" s="499"/>
    </row>
    <row r="118" spans="1:82" s="76" customFormat="1" ht="44.25" customHeight="1" x14ac:dyDescent="0.25">
      <c r="A118" s="63">
        <v>102</v>
      </c>
      <c r="B118" s="63" t="s">
        <v>1155</v>
      </c>
      <c r="C118" s="178" t="s">
        <v>16</v>
      </c>
      <c r="D118" s="52" t="s">
        <v>2238</v>
      </c>
      <c r="E118" s="152">
        <v>44161</v>
      </c>
      <c r="F118" s="354">
        <v>0.36319444444444443</v>
      </c>
      <c r="G118" s="63" t="s">
        <v>2239</v>
      </c>
      <c r="H118" s="152">
        <v>44155</v>
      </c>
      <c r="I118" s="152">
        <v>62051</v>
      </c>
      <c r="J118" s="525" t="s">
        <v>471</v>
      </c>
      <c r="K118" s="63"/>
      <c r="L118" s="63" t="s">
        <v>2227</v>
      </c>
      <c r="M118" s="63" t="s">
        <v>2250</v>
      </c>
      <c r="N118" s="52" t="s">
        <v>2249</v>
      </c>
      <c r="O118" s="53">
        <v>44237</v>
      </c>
      <c r="P118" s="53">
        <v>44326</v>
      </c>
      <c r="Q118" s="52"/>
      <c r="R118" s="62" t="s">
        <v>1049</v>
      </c>
      <c r="S118" s="62"/>
      <c r="T118" s="55">
        <v>105.25</v>
      </c>
      <c r="U118" s="56">
        <v>631.5</v>
      </c>
      <c r="V118" s="192" t="s">
        <v>2498</v>
      </c>
      <c r="W118" s="52"/>
      <c r="X118" s="63"/>
      <c r="Y118" s="526"/>
    </row>
    <row r="119" spans="1:82" s="69" customFormat="1" ht="44.25" customHeight="1" x14ac:dyDescent="0.25">
      <c r="A119" s="163">
        <v>103</v>
      </c>
      <c r="B119" s="163" t="s">
        <v>1155</v>
      </c>
      <c r="C119" s="95" t="s">
        <v>16</v>
      </c>
      <c r="D119" s="496" t="s">
        <v>2241</v>
      </c>
      <c r="E119" s="39">
        <v>44161</v>
      </c>
      <c r="F119" s="483">
        <v>0.36319444444444443</v>
      </c>
      <c r="G119" s="163" t="s">
        <v>2242</v>
      </c>
      <c r="H119" s="39">
        <v>44155</v>
      </c>
      <c r="I119" s="39">
        <v>62051</v>
      </c>
      <c r="J119" s="110" t="s">
        <v>471</v>
      </c>
      <c r="K119" s="163"/>
      <c r="L119" s="109" t="s">
        <v>2227</v>
      </c>
      <c r="M119" s="163"/>
      <c r="N119" s="496"/>
      <c r="O119" s="496"/>
      <c r="P119" s="496"/>
      <c r="Q119" s="496"/>
      <c r="R119" s="140"/>
      <c r="S119" s="140"/>
      <c r="T119" s="26"/>
      <c r="U119" s="24"/>
      <c r="V119" s="24"/>
      <c r="W119" s="496"/>
      <c r="X119" s="163"/>
      <c r="Y119" s="488"/>
    </row>
    <row r="120" spans="1:82" s="310" customFormat="1" ht="44.25" customHeight="1" x14ac:dyDescent="0.25">
      <c r="A120" s="112" t="s">
        <v>2270</v>
      </c>
      <c r="B120" s="112" t="s">
        <v>1155</v>
      </c>
      <c r="C120" s="521" t="s">
        <v>16</v>
      </c>
      <c r="D120" s="520" t="s">
        <v>2271</v>
      </c>
      <c r="E120" s="149"/>
      <c r="F120" s="309"/>
      <c r="G120" s="112"/>
      <c r="H120" s="149"/>
      <c r="I120" s="149"/>
      <c r="J120" s="519" t="s">
        <v>1714</v>
      </c>
      <c r="K120" s="520" t="s">
        <v>2272</v>
      </c>
      <c r="L120" s="112"/>
      <c r="M120" s="112"/>
      <c r="N120" s="520"/>
      <c r="O120" s="520"/>
      <c r="P120" s="520"/>
      <c r="Q120" s="520"/>
      <c r="R120" s="145"/>
      <c r="S120" s="145"/>
      <c r="T120" s="105"/>
      <c r="U120" s="119"/>
      <c r="V120" s="119"/>
      <c r="W120" s="520"/>
      <c r="X120" s="112"/>
      <c r="Y120" s="499"/>
    </row>
    <row r="121" spans="1:82" s="76" customFormat="1" ht="66.75" customHeight="1" x14ac:dyDescent="0.25">
      <c r="A121" s="63">
        <v>104</v>
      </c>
      <c r="B121" s="63" t="s">
        <v>1155</v>
      </c>
      <c r="C121" s="178" t="s">
        <v>16</v>
      </c>
      <c r="D121" s="52" t="s">
        <v>2268</v>
      </c>
      <c r="E121" s="152">
        <v>44207</v>
      </c>
      <c r="F121" s="354">
        <v>0.4513888888888889</v>
      </c>
      <c r="G121" s="63" t="s">
        <v>2269</v>
      </c>
      <c r="H121" s="152">
        <v>44163</v>
      </c>
      <c r="I121" s="152">
        <v>62051</v>
      </c>
      <c r="J121" s="538" t="s">
        <v>471</v>
      </c>
      <c r="K121" s="63"/>
      <c r="L121" s="63" t="s">
        <v>2227</v>
      </c>
      <c r="M121" s="63" t="s">
        <v>2289</v>
      </c>
      <c r="N121" s="52" t="s">
        <v>2288</v>
      </c>
      <c r="O121" s="53">
        <v>44270</v>
      </c>
      <c r="P121" s="53">
        <v>44362</v>
      </c>
      <c r="Q121" s="52"/>
      <c r="R121" s="62"/>
      <c r="S121" s="62" t="s">
        <v>923</v>
      </c>
      <c r="T121" s="55">
        <v>105.25</v>
      </c>
      <c r="U121" s="56">
        <v>105.25</v>
      </c>
      <c r="V121" s="192" t="s">
        <v>2363</v>
      </c>
      <c r="W121" s="52"/>
      <c r="X121" s="63"/>
      <c r="Y121" s="526" t="s">
        <v>2292</v>
      </c>
      <c r="Z121" s="52" t="s">
        <v>2313</v>
      </c>
    </row>
    <row r="122" spans="1:82" s="76" customFormat="1" ht="28.5" customHeight="1" x14ac:dyDescent="0.25">
      <c r="A122" s="63" t="s">
        <v>2304</v>
      </c>
      <c r="B122" s="63" t="s">
        <v>1155</v>
      </c>
      <c r="C122" s="178"/>
      <c r="D122" s="52"/>
      <c r="E122" s="152"/>
      <c r="F122" s="354"/>
      <c r="G122" s="63"/>
      <c r="H122" s="152"/>
      <c r="I122" s="152"/>
      <c r="J122" s="538"/>
      <c r="K122" s="63"/>
      <c r="L122" s="63"/>
      <c r="M122" s="63"/>
      <c r="N122" s="52" t="s">
        <v>2305</v>
      </c>
      <c r="O122" s="53">
        <v>44270</v>
      </c>
      <c r="P122" s="52"/>
      <c r="Q122" s="52"/>
      <c r="R122" s="62"/>
      <c r="S122" s="62"/>
      <c r="T122" s="55"/>
      <c r="U122" s="56"/>
      <c r="V122" s="56"/>
      <c r="W122" s="52"/>
      <c r="X122" s="63"/>
      <c r="Y122" s="526" t="s">
        <v>2310</v>
      </c>
      <c r="Z122" s="52" t="s">
        <v>2314</v>
      </c>
    </row>
    <row r="123" spans="1:82" s="76" customFormat="1" ht="42" customHeight="1" x14ac:dyDescent="0.25">
      <c r="A123" s="63" t="s">
        <v>2311</v>
      </c>
      <c r="B123" s="63" t="s">
        <v>1155</v>
      </c>
      <c r="C123" s="178"/>
      <c r="D123" s="52"/>
      <c r="E123" s="152"/>
      <c r="F123" s="354"/>
      <c r="G123" s="63"/>
      <c r="H123" s="152"/>
      <c r="I123" s="152"/>
      <c r="J123" s="538"/>
      <c r="K123" s="63"/>
      <c r="L123" s="63"/>
      <c r="M123" s="63"/>
      <c r="N123" s="52" t="s">
        <v>2312</v>
      </c>
      <c r="O123" s="53">
        <v>44270</v>
      </c>
      <c r="P123" s="52"/>
      <c r="Q123" s="52"/>
      <c r="R123" s="62"/>
      <c r="S123" s="62"/>
      <c r="T123" s="55"/>
      <c r="U123" s="56"/>
      <c r="V123" s="56"/>
      <c r="W123" s="52"/>
      <c r="X123" s="63"/>
      <c r="Y123" s="526" t="s">
        <v>2310</v>
      </c>
      <c r="Z123" s="52" t="s">
        <v>2316</v>
      </c>
    </row>
    <row r="124" spans="1:82" s="310" customFormat="1" ht="30" x14ac:dyDescent="0.25">
      <c r="A124" s="112">
        <v>105</v>
      </c>
      <c r="B124" s="975" t="s">
        <v>18</v>
      </c>
      <c r="C124" s="977" t="s">
        <v>16</v>
      </c>
      <c r="D124" s="536" t="s">
        <v>2279</v>
      </c>
      <c r="E124" s="149">
        <v>44216</v>
      </c>
      <c r="F124" s="309">
        <v>0.3888888888888889</v>
      </c>
      <c r="G124" s="975" t="s">
        <v>2280</v>
      </c>
      <c r="H124" s="149">
        <v>44216</v>
      </c>
      <c r="I124" s="149">
        <v>48213</v>
      </c>
      <c r="J124" s="536" t="s">
        <v>27</v>
      </c>
      <c r="K124" s="112"/>
      <c r="L124" s="112" t="s">
        <v>2320</v>
      </c>
      <c r="M124" s="112"/>
      <c r="N124" s="536"/>
      <c r="O124" s="536"/>
      <c r="P124" s="536"/>
      <c r="Q124" s="536"/>
      <c r="R124" s="145"/>
      <c r="S124" s="145"/>
      <c r="T124" s="105"/>
      <c r="U124" s="119"/>
      <c r="V124" s="119"/>
      <c r="W124" s="536"/>
      <c r="X124" s="112"/>
      <c r="Y124" s="499"/>
    </row>
    <row r="125" spans="1:82" s="310" customFormat="1" ht="60" x14ac:dyDescent="0.25">
      <c r="A125" s="112" t="s">
        <v>2331</v>
      </c>
      <c r="B125" s="976"/>
      <c r="C125" s="978"/>
      <c r="D125" s="536" t="s">
        <v>2332</v>
      </c>
      <c r="E125" s="149">
        <v>44279</v>
      </c>
      <c r="F125" s="309"/>
      <c r="G125" s="976"/>
      <c r="H125" s="149"/>
      <c r="I125" s="149"/>
      <c r="J125" s="536" t="s">
        <v>1714</v>
      </c>
      <c r="K125" s="536" t="s">
        <v>2333</v>
      </c>
      <c r="L125" s="112"/>
      <c r="M125" s="112"/>
      <c r="N125" s="536"/>
      <c r="O125" s="536"/>
      <c r="P125" s="536"/>
      <c r="Q125" s="536"/>
      <c r="R125" s="145"/>
      <c r="S125" s="145"/>
      <c r="T125" s="105"/>
      <c r="U125" s="119"/>
      <c r="V125" s="119"/>
      <c r="W125" s="536"/>
      <c r="X125" s="112"/>
      <c r="Y125" s="499"/>
    </row>
    <row r="126" spans="1:82" s="889" customFormat="1" ht="30" x14ac:dyDescent="0.25">
      <c r="A126" s="839">
        <v>106</v>
      </c>
      <c r="B126" s="839" t="s">
        <v>18</v>
      </c>
      <c r="C126" s="815" t="s">
        <v>16</v>
      </c>
      <c r="D126" s="815" t="s">
        <v>2318</v>
      </c>
      <c r="E126" s="840">
        <v>44273</v>
      </c>
      <c r="F126" s="841">
        <v>0.48472222222222222</v>
      </c>
      <c r="G126" s="839" t="s">
        <v>2319</v>
      </c>
      <c r="H126" s="840">
        <v>44273</v>
      </c>
      <c r="I126" s="840">
        <v>48213</v>
      </c>
      <c r="J126" s="815" t="s">
        <v>27</v>
      </c>
      <c r="K126" s="839"/>
      <c r="L126" s="839" t="s">
        <v>2320</v>
      </c>
      <c r="M126" s="839" t="s">
        <v>2347</v>
      </c>
      <c r="N126" s="815" t="s">
        <v>2346</v>
      </c>
      <c r="O126" s="818">
        <v>44306</v>
      </c>
      <c r="P126" s="818">
        <v>44397</v>
      </c>
      <c r="Q126" s="815"/>
      <c r="R126" s="845"/>
      <c r="S126" s="845" t="s">
        <v>2348</v>
      </c>
      <c r="T126" s="846">
        <v>105.25</v>
      </c>
      <c r="U126" s="847">
        <v>2947</v>
      </c>
      <c r="V126" s="894" t="s">
        <v>2762</v>
      </c>
      <c r="W126" s="815"/>
      <c r="X126" s="839"/>
      <c r="Y126" s="888" t="s">
        <v>2359</v>
      </c>
    </row>
    <row r="127" spans="1:82" s="310" customFormat="1" ht="30" x14ac:dyDescent="0.25">
      <c r="A127" s="112">
        <v>107</v>
      </c>
      <c r="B127" s="975" t="s">
        <v>409</v>
      </c>
      <c r="C127" s="977" t="s">
        <v>16</v>
      </c>
      <c r="D127" s="390" t="s">
        <v>2365</v>
      </c>
      <c r="E127" s="149">
        <v>44295</v>
      </c>
      <c r="F127" s="309">
        <v>0.64583333333333337</v>
      </c>
      <c r="G127" s="977" t="s">
        <v>2366</v>
      </c>
      <c r="H127" s="149">
        <v>44295</v>
      </c>
      <c r="I127" s="149">
        <v>48213</v>
      </c>
      <c r="J127" s="550" t="s">
        <v>471</v>
      </c>
      <c r="L127" s="112" t="s">
        <v>2367</v>
      </c>
      <c r="M127" s="112"/>
      <c r="N127" s="550"/>
      <c r="O127" s="550"/>
      <c r="P127" s="550"/>
      <c r="Q127" s="550"/>
      <c r="R127" s="145"/>
      <c r="S127" s="145"/>
      <c r="T127" s="105"/>
      <c r="U127" s="119"/>
      <c r="V127" s="119"/>
      <c r="W127" s="550"/>
      <c r="X127" s="112"/>
      <c r="Y127" s="499"/>
    </row>
    <row r="128" spans="1:82" s="310" customFormat="1" ht="60" x14ac:dyDescent="0.25">
      <c r="A128" s="112" t="s">
        <v>2428</v>
      </c>
      <c r="B128" s="976"/>
      <c r="C128" s="978"/>
      <c r="D128" s="551" t="s">
        <v>2429</v>
      </c>
      <c r="E128" s="149">
        <v>44340</v>
      </c>
      <c r="F128" s="309">
        <v>0.39583333333333331</v>
      </c>
      <c r="G128" s="978"/>
      <c r="H128" s="149"/>
      <c r="I128" s="149"/>
      <c r="J128" s="550" t="s">
        <v>1714</v>
      </c>
      <c r="K128" s="550" t="s">
        <v>2427</v>
      </c>
      <c r="L128" s="112"/>
      <c r="M128" s="112"/>
      <c r="N128" s="550"/>
      <c r="O128" s="550"/>
      <c r="P128" s="550"/>
      <c r="Q128" s="550"/>
      <c r="R128" s="145"/>
      <c r="S128" s="145"/>
      <c r="T128" s="105"/>
      <c r="U128" s="119"/>
      <c r="V128" s="119"/>
      <c r="W128" s="550"/>
      <c r="X128" s="112"/>
      <c r="Y128" s="499"/>
    </row>
    <row r="129" spans="1:26" s="76" customFormat="1" ht="45" x14ac:dyDescent="0.25">
      <c r="A129" s="63">
        <v>108</v>
      </c>
      <c r="B129" s="63" t="s">
        <v>319</v>
      </c>
      <c r="C129" s="52" t="s">
        <v>16</v>
      </c>
      <c r="D129" s="52" t="s">
        <v>2372</v>
      </c>
      <c r="E129" s="152">
        <v>44300</v>
      </c>
      <c r="F129" s="354">
        <v>0.69791666666666663</v>
      </c>
      <c r="G129" s="52" t="s">
        <v>2373</v>
      </c>
      <c r="H129" s="152">
        <v>44317</v>
      </c>
      <c r="I129" s="152">
        <v>47969</v>
      </c>
      <c r="J129" s="52" t="s">
        <v>471</v>
      </c>
      <c r="K129" s="63"/>
      <c r="L129" s="63" t="s">
        <v>2374</v>
      </c>
      <c r="M129" s="63" t="s">
        <v>2421</v>
      </c>
      <c r="N129" s="52" t="s">
        <v>2418</v>
      </c>
      <c r="O129" s="53">
        <v>44371</v>
      </c>
      <c r="P129" s="53">
        <v>44463</v>
      </c>
      <c r="Q129" s="52"/>
      <c r="R129" s="62"/>
      <c r="S129" s="62" t="s">
        <v>2419</v>
      </c>
      <c r="T129" s="55">
        <v>105.25</v>
      </c>
      <c r="U129" s="56">
        <v>3262.75</v>
      </c>
      <c r="V129" s="171" t="s">
        <v>2804</v>
      </c>
      <c r="W129" s="52"/>
      <c r="X129" s="63"/>
      <c r="Y129" s="526" t="s">
        <v>2439</v>
      </c>
    </row>
    <row r="130" spans="1:26" s="76" customFormat="1" ht="45" x14ac:dyDescent="0.25">
      <c r="A130" s="63">
        <v>109</v>
      </c>
      <c r="B130" s="63" t="s">
        <v>103</v>
      </c>
      <c r="C130" s="52" t="s">
        <v>16</v>
      </c>
      <c r="D130" s="52" t="s">
        <v>2375</v>
      </c>
      <c r="E130" s="152">
        <v>44302</v>
      </c>
      <c r="F130" s="354">
        <v>0.59027777777777779</v>
      </c>
      <c r="G130" s="52" t="s">
        <v>2376</v>
      </c>
      <c r="H130" s="152">
        <v>44287</v>
      </c>
      <c r="I130" s="152">
        <v>48213</v>
      </c>
      <c r="J130" s="52" t="s">
        <v>471</v>
      </c>
      <c r="K130" s="63"/>
      <c r="L130" s="63" t="s">
        <v>2377</v>
      </c>
      <c r="M130" s="63" t="s">
        <v>2420</v>
      </c>
      <c r="N130" s="52" t="s">
        <v>2422</v>
      </c>
      <c r="O130" s="53">
        <v>44363</v>
      </c>
      <c r="P130" s="53">
        <v>44455</v>
      </c>
      <c r="Q130" s="52"/>
      <c r="R130" s="62" t="s">
        <v>944</v>
      </c>
      <c r="S130" s="62"/>
      <c r="T130" s="55">
        <v>105.25</v>
      </c>
      <c r="U130" s="56">
        <v>526.25</v>
      </c>
      <c r="V130" s="171" t="s">
        <v>3211</v>
      </c>
      <c r="W130" s="52"/>
      <c r="X130" s="63"/>
      <c r="Y130" s="526" t="s">
        <v>2439</v>
      </c>
    </row>
    <row r="131" spans="1:26" s="76" customFormat="1" ht="120" x14ac:dyDescent="0.25">
      <c r="A131" s="63">
        <v>110</v>
      </c>
      <c r="B131" s="63" t="s">
        <v>151</v>
      </c>
      <c r="C131" s="52" t="s">
        <v>16</v>
      </c>
      <c r="D131" s="52" t="s">
        <v>2389</v>
      </c>
      <c r="E131" s="152">
        <v>44314</v>
      </c>
      <c r="F131" s="354">
        <v>0.3611111111111111</v>
      </c>
      <c r="G131" s="52" t="s">
        <v>2390</v>
      </c>
      <c r="H131" s="152">
        <v>44314</v>
      </c>
      <c r="I131" s="152">
        <v>44227</v>
      </c>
      <c r="J131" s="52" t="s">
        <v>471</v>
      </c>
      <c r="K131" s="63"/>
      <c r="L131" s="52" t="s">
        <v>2391</v>
      </c>
      <c r="M131" s="63" t="s">
        <v>3281</v>
      </c>
      <c r="N131" s="52" t="s">
        <v>2541</v>
      </c>
      <c r="O131" s="152">
        <v>44412</v>
      </c>
      <c r="P131" s="53">
        <v>44504</v>
      </c>
      <c r="Q131" s="52"/>
      <c r="R131" s="62" t="s">
        <v>735</v>
      </c>
      <c r="S131" s="62"/>
      <c r="T131" s="55">
        <v>105.25</v>
      </c>
      <c r="U131" s="56">
        <v>315.75</v>
      </c>
      <c r="V131" s="215" t="s">
        <v>1017</v>
      </c>
      <c r="W131" s="52"/>
      <c r="X131" s="63"/>
      <c r="Y131" s="526" t="s">
        <v>2542</v>
      </c>
      <c r="Z131" s="595" t="s">
        <v>2731</v>
      </c>
    </row>
    <row r="132" spans="1:26" s="889" customFormat="1" ht="30" x14ac:dyDescent="0.25">
      <c r="A132" s="839">
        <v>111</v>
      </c>
      <c r="B132" s="839" t="s">
        <v>409</v>
      </c>
      <c r="C132" s="815" t="s">
        <v>16</v>
      </c>
      <c r="D132" s="815" t="s">
        <v>2430</v>
      </c>
      <c r="E132" s="840">
        <v>44340</v>
      </c>
      <c r="F132" s="841">
        <v>0.39583333333333331</v>
      </c>
      <c r="G132" s="815" t="s">
        <v>2431</v>
      </c>
      <c r="H132" s="840">
        <v>44340</v>
      </c>
      <c r="I132" s="840">
        <v>48213</v>
      </c>
      <c r="J132" s="815" t="s">
        <v>471</v>
      </c>
      <c r="K132" s="890" t="s">
        <v>3968</v>
      </c>
      <c r="L132" s="815" t="s">
        <v>2432</v>
      </c>
      <c r="M132" s="839" t="s">
        <v>2509</v>
      </c>
      <c r="N132" s="815" t="s">
        <v>2512</v>
      </c>
      <c r="O132" s="818">
        <v>44418</v>
      </c>
      <c r="P132" s="818">
        <v>44510</v>
      </c>
      <c r="Q132" s="815"/>
      <c r="R132" s="845" t="s">
        <v>735</v>
      </c>
      <c r="S132" s="845"/>
      <c r="T132" s="846">
        <v>105.25</v>
      </c>
      <c r="U132" s="847">
        <v>315.75</v>
      </c>
      <c r="V132" s="887" t="s">
        <v>2941</v>
      </c>
      <c r="W132" s="815"/>
      <c r="X132" s="839"/>
      <c r="Y132" s="888" t="s">
        <v>2525</v>
      </c>
    </row>
    <row r="133" spans="1:26" s="76" customFormat="1" ht="45" x14ac:dyDescent="0.25">
      <c r="A133" s="63">
        <v>112</v>
      </c>
      <c r="B133" s="63" t="s">
        <v>103</v>
      </c>
      <c r="C133" s="52" t="s">
        <v>16</v>
      </c>
      <c r="D133" s="52" t="s">
        <v>2456</v>
      </c>
      <c r="E133" s="152">
        <v>44347</v>
      </c>
      <c r="F133" s="354">
        <v>0.5625</v>
      </c>
      <c r="G133" s="52" t="s">
        <v>2457</v>
      </c>
      <c r="H133" s="152">
        <v>44348</v>
      </c>
      <c r="I133" s="152">
        <v>48213</v>
      </c>
      <c r="J133" s="52" t="s">
        <v>471</v>
      </c>
      <c r="K133" s="63"/>
      <c r="L133" s="52" t="s">
        <v>2442</v>
      </c>
      <c r="M133" s="63" t="s">
        <v>2584</v>
      </c>
      <c r="N133" s="52" t="s">
        <v>2585</v>
      </c>
      <c r="O133" s="53">
        <v>44487</v>
      </c>
      <c r="P133" s="53">
        <v>44579</v>
      </c>
      <c r="Q133" s="52"/>
      <c r="R133" s="62" t="s">
        <v>944</v>
      </c>
      <c r="S133" s="62"/>
      <c r="T133" s="55">
        <f>U133/5</f>
        <v>105.25</v>
      </c>
      <c r="U133" s="56">
        <v>526.25</v>
      </c>
      <c r="V133" s="171" t="s">
        <v>3211</v>
      </c>
      <c r="W133" s="52"/>
      <c r="X133" s="63"/>
      <c r="Y133" s="526" t="s">
        <v>2586</v>
      </c>
    </row>
    <row r="134" spans="1:26" s="889" customFormat="1" ht="75" x14ac:dyDescent="0.25">
      <c r="A134" s="839">
        <v>113</v>
      </c>
      <c r="B134" s="839" t="s">
        <v>409</v>
      </c>
      <c r="C134" s="815" t="s">
        <v>16</v>
      </c>
      <c r="D134" s="815" t="s">
        <v>2566</v>
      </c>
      <c r="E134" s="840">
        <v>44382</v>
      </c>
      <c r="F134" s="841">
        <v>0.625</v>
      </c>
      <c r="G134" s="815" t="s">
        <v>2567</v>
      </c>
      <c r="H134" s="840">
        <v>44382</v>
      </c>
      <c r="I134" s="840">
        <v>44926</v>
      </c>
      <c r="J134" s="815" t="s">
        <v>471</v>
      </c>
      <c r="K134" s="839" t="s">
        <v>3968</v>
      </c>
      <c r="L134" s="815" t="s">
        <v>2568</v>
      </c>
      <c r="M134" s="839" t="s">
        <v>2618</v>
      </c>
      <c r="N134" s="815" t="s">
        <v>2619</v>
      </c>
      <c r="O134" s="818">
        <v>44433</v>
      </c>
      <c r="P134" s="818">
        <v>44525</v>
      </c>
      <c r="Q134" s="815"/>
      <c r="R134" s="845" t="s">
        <v>2622</v>
      </c>
      <c r="S134" s="845"/>
      <c r="T134" s="846">
        <v>105.25</v>
      </c>
      <c r="U134" s="847">
        <v>10104</v>
      </c>
      <c r="V134" s="887" t="s">
        <v>2906</v>
      </c>
      <c r="W134" s="815"/>
      <c r="X134" s="839"/>
      <c r="Y134" s="892" t="s">
        <v>2633</v>
      </c>
    </row>
    <row r="135" spans="1:26" s="310" customFormat="1" ht="45" x14ac:dyDescent="0.25">
      <c r="A135" s="112">
        <v>114</v>
      </c>
      <c r="B135" s="112" t="s">
        <v>2572</v>
      </c>
      <c r="C135" s="711" t="s">
        <v>960</v>
      </c>
      <c r="D135" s="711" t="s">
        <v>2573</v>
      </c>
      <c r="E135" s="149">
        <v>44382</v>
      </c>
      <c r="F135" s="309">
        <v>0.66666666666666663</v>
      </c>
      <c r="G135" s="711" t="s">
        <v>2574</v>
      </c>
      <c r="H135" s="149">
        <v>44382</v>
      </c>
      <c r="I135" s="112" t="s">
        <v>653</v>
      </c>
      <c r="J135" s="711" t="s">
        <v>471</v>
      </c>
      <c r="K135" s="711" t="s">
        <v>3282</v>
      </c>
      <c r="L135" s="711" t="s">
        <v>2575</v>
      </c>
      <c r="M135" s="112" t="s">
        <v>2631</v>
      </c>
      <c r="N135" s="711" t="s">
        <v>2629</v>
      </c>
      <c r="O135" s="711" t="s">
        <v>2642</v>
      </c>
      <c r="P135" s="711"/>
      <c r="Q135" s="711"/>
      <c r="R135" s="145" t="s">
        <v>745</v>
      </c>
      <c r="S135" s="145"/>
      <c r="T135" s="112">
        <v>105.25</v>
      </c>
      <c r="U135" s="105">
        <v>210.5</v>
      </c>
      <c r="V135" s="276" t="s">
        <v>1017</v>
      </c>
      <c r="W135" s="711"/>
      <c r="X135" s="112"/>
      <c r="Y135" s="499" t="s">
        <v>2643</v>
      </c>
    </row>
    <row r="136" spans="1:26" s="889" customFormat="1" ht="45" x14ac:dyDescent="0.25">
      <c r="A136" s="839">
        <v>115</v>
      </c>
      <c r="B136" s="839" t="s">
        <v>409</v>
      </c>
      <c r="C136" s="815" t="s">
        <v>16</v>
      </c>
      <c r="D136" s="815" t="s">
        <v>2600</v>
      </c>
      <c r="E136" s="840">
        <v>44405</v>
      </c>
      <c r="F136" s="841">
        <v>0.35416666666666669</v>
      </c>
      <c r="G136" s="815" t="s">
        <v>2601</v>
      </c>
      <c r="H136" s="840">
        <v>44405</v>
      </c>
      <c r="I136" s="840">
        <v>46022</v>
      </c>
      <c r="J136" s="815" t="s">
        <v>471</v>
      </c>
      <c r="K136" s="890" t="s">
        <v>3968</v>
      </c>
      <c r="L136" s="815" t="s">
        <v>2602</v>
      </c>
      <c r="M136" s="839" t="s">
        <v>2630</v>
      </c>
      <c r="N136" s="815" t="s">
        <v>2628</v>
      </c>
      <c r="O136" s="818">
        <v>44510</v>
      </c>
      <c r="P136" s="818">
        <v>44602</v>
      </c>
      <c r="Q136" s="815"/>
      <c r="R136" s="845" t="s">
        <v>735</v>
      </c>
      <c r="S136" s="845"/>
      <c r="T136" s="846">
        <v>105.25</v>
      </c>
      <c r="U136" s="847">
        <v>315.75</v>
      </c>
      <c r="V136" s="887" t="s">
        <v>2941</v>
      </c>
      <c r="W136" s="815"/>
      <c r="X136" s="839"/>
      <c r="Y136" s="888" t="s">
        <v>2643</v>
      </c>
    </row>
    <row r="137" spans="1:26" s="889" customFormat="1" ht="75" x14ac:dyDescent="0.25">
      <c r="A137" s="839" t="s">
        <v>2678</v>
      </c>
      <c r="B137" s="839" t="s">
        <v>409</v>
      </c>
      <c r="C137" s="815" t="s">
        <v>16</v>
      </c>
      <c r="D137" s="815" t="s">
        <v>2679</v>
      </c>
      <c r="E137" s="840">
        <v>44449</v>
      </c>
      <c r="F137" s="841">
        <v>0.5</v>
      </c>
      <c r="G137" s="815" t="s">
        <v>2680</v>
      </c>
      <c r="H137" s="840"/>
      <c r="I137" s="840"/>
      <c r="J137" s="815"/>
      <c r="K137" s="839"/>
      <c r="L137" s="815"/>
      <c r="M137" s="839"/>
      <c r="N137" s="815" t="s">
        <v>2628</v>
      </c>
      <c r="O137" s="815" t="s">
        <v>2733</v>
      </c>
      <c r="P137" s="815"/>
      <c r="Q137" s="815"/>
      <c r="R137" s="845" t="s">
        <v>984</v>
      </c>
      <c r="S137" s="845"/>
      <c r="T137" s="846">
        <v>105.25</v>
      </c>
      <c r="U137" s="847">
        <v>736.25</v>
      </c>
      <c r="V137" s="887" t="s">
        <v>2941</v>
      </c>
      <c r="W137" s="815"/>
      <c r="X137" s="839"/>
      <c r="Y137" s="888" t="s">
        <v>2719</v>
      </c>
    </row>
    <row r="138" spans="1:26" s="889" customFormat="1" ht="45" x14ac:dyDescent="0.25">
      <c r="A138" s="839">
        <v>116</v>
      </c>
      <c r="B138" s="839" t="s">
        <v>409</v>
      </c>
      <c r="C138" s="815" t="s">
        <v>16</v>
      </c>
      <c r="D138" s="815" t="s">
        <v>2644</v>
      </c>
      <c r="E138" s="840">
        <v>44433</v>
      </c>
      <c r="F138" s="841">
        <v>0.52083333333333337</v>
      </c>
      <c r="G138" s="815" t="s">
        <v>2645</v>
      </c>
      <c r="H138" s="840">
        <v>44433</v>
      </c>
      <c r="I138" s="840">
        <v>44926</v>
      </c>
      <c r="J138" s="815" t="s">
        <v>27</v>
      </c>
      <c r="K138" s="839"/>
      <c r="L138" s="815" t="s">
        <v>2568</v>
      </c>
      <c r="M138" s="839"/>
      <c r="N138" s="815"/>
      <c r="O138" s="815"/>
      <c r="P138" s="815"/>
      <c r="Q138" s="815"/>
      <c r="R138" s="845"/>
      <c r="S138" s="845"/>
      <c r="T138" s="846"/>
      <c r="U138" s="847"/>
      <c r="V138" s="847"/>
      <c r="W138" s="815"/>
      <c r="X138" s="839"/>
      <c r="Y138" s="888" t="s">
        <v>2719</v>
      </c>
    </row>
    <row r="139" spans="1:26" s="310" customFormat="1" ht="75" x14ac:dyDescent="0.25">
      <c r="A139" s="112">
        <v>117</v>
      </c>
      <c r="B139" s="112" t="s">
        <v>2656</v>
      </c>
      <c r="C139" s="711" t="s">
        <v>35</v>
      </c>
      <c r="D139" s="711" t="s">
        <v>2657</v>
      </c>
      <c r="E139" s="149">
        <v>44438</v>
      </c>
      <c r="F139" s="309">
        <v>0.47916666666666669</v>
      </c>
      <c r="G139" s="711" t="s">
        <v>2658</v>
      </c>
      <c r="H139" s="149">
        <v>44440</v>
      </c>
      <c r="I139" s="149">
        <v>48092</v>
      </c>
      <c r="J139" s="711" t="s">
        <v>27</v>
      </c>
      <c r="K139" s="711" t="s">
        <v>3282</v>
      </c>
      <c r="L139" s="711" t="s">
        <v>2659</v>
      </c>
      <c r="M139" s="112" t="s">
        <v>2710</v>
      </c>
      <c r="N139" s="711" t="s">
        <v>2711</v>
      </c>
      <c r="O139" s="711" t="s">
        <v>2721</v>
      </c>
      <c r="P139" s="711" t="s">
        <v>484</v>
      </c>
      <c r="Q139" s="711"/>
      <c r="R139" s="145" t="s">
        <v>2712</v>
      </c>
      <c r="S139" s="145"/>
      <c r="T139" s="105">
        <v>105.25</v>
      </c>
      <c r="U139" s="119">
        <v>2526</v>
      </c>
      <c r="V139" s="276" t="s">
        <v>1017</v>
      </c>
      <c r="W139" s="711" t="s">
        <v>2913</v>
      </c>
      <c r="X139" s="112"/>
      <c r="Y139" s="499"/>
    </row>
    <row r="140" spans="1:26" s="889" customFormat="1" ht="30" x14ac:dyDescent="0.25">
      <c r="A140" s="839">
        <v>118</v>
      </c>
      <c r="B140" s="839" t="s">
        <v>409</v>
      </c>
      <c r="C140" s="815" t="s">
        <v>16</v>
      </c>
      <c r="D140" s="815" t="s">
        <v>2708</v>
      </c>
      <c r="E140" s="840">
        <v>44466</v>
      </c>
      <c r="F140" s="841">
        <v>0.6875</v>
      </c>
      <c r="G140" s="815" t="s">
        <v>2709</v>
      </c>
      <c r="H140" s="840"/>
      <c r="I140" s="840">
        <v>44926</v>
      </c>
      <c r="J140" s="815" t="s">
        <v>27</v>
      </c>
      <c r="K140" s="890" t="s">
        <v>3968</v>
      </c>
      <c r="L140" s="815" t="s">
        <v>2568</v>
      </c>
      <c r="M140" s="839" t="s">
        <v>2755</v>
      </c>
      <c r="N140" s="815" t="s">
        <v>2756</v>
      </c>
      <c r="O140" s="818">
        <v>44517</v>
      </c>
      <c r="P140" s="818">
        <v>44609</v>
      </c>
      <c r="Q140" s="815"/>
      <c r="R140" s="845" t="s">
        <v>2757</v>
      </c>
      <c r="S140" s="845"/>
      <c r="T140" s="846">
        <v>105.25</v>
      </c>
      <c r="U140" s="847">
        <f>R140*T140</f>
        <v>21260.5</v>
      </c>
      <c r="V140" s="847" t="s">
        <v>2951</v>
      </c>
      <c r="W140" s="815"/>
      <c r="X140" s="839"/>
      <c r="Y140" s="888" t="s">
        <v>2767</v>
      </c>
    </row>
    <row r="141" spans="1:26" s="76" customFormat="1" ht="60" x14ac:dyDescent="0.25">
      <c r="A141" s="63">
        <v>119</v>
      </c>
      <c r="B141" s="63" t="s">
        <v>103</v>
      </c>
      <c r="C141" s="52" t="s">
        <v>16</v>
      </c>
      <c r="D141" s="52" t="s">
        <v>2796</v>
      </c>
      <c r="E141" s="152">
        <v>44543</v>
      </c>
      <c r="F141" s="354">
        <v>0.35416666666666669</v>
      </c>
      <c r="G141" s="52" t="s">
        <v>2797</v>
      </c>
      <c r="H141" s="152">
        <v>44501</v>
      </c>
      <c r="I141" s="152">
        <v>48213</v>
      </c>
      <c r="J141" s="52" t="s">
        <v>471</v>
      </c>
      <c r="K141" s="63"/>
      <c r="L141" s="52" t="s">
        <v>2798</v>
      </c>
      <c r="M141" s="63" t="s">
        <v>2865</v>
      </c>
      <c r="N141" s="52" t="s">
        <v>2866</v>
      </c>
      <c r="O141" s="53">
        <v>44648</v>
      </c>
      <c r="P141" s="53">
        <v>44740</v>
      </c>
      <c r="Q141" s="52"/>
      <c r="R141" s="62" t="s">
        <v>1049</v>
      </c>
      <c r="S141" s="62"/>
      <c r="T141" s="55">
        <v>105.25</v>
      </c>
      <c r="U141" s="56">
        <f>R141*T141</f>
        <v>631.5</v>
      </c>
      <c r="V141" s="171" t="s">
        <v>3070</v>
      </c>
      <c r="W141" s="52"/>
      <c r="X141" s="63"/>
      <c r="Y141" s="526" t="s">
        <v>2924</v>
      </c>
    </row>
    <row r="142" spans="1:26" s="76" customFormat="1" ht="44.25" customHeight="1" x14ac:dyDescent="0.25">
      <c r="A142" s="63">
        <v>120</v>
      </c>
      <c r="B142" s="63" t="s">
        <v>2809</v>
      </c>
      <c r="C142" s="52" t="s">
        <v>54</v>
      </c>
      <c r="D142" s="52" t="s">
        <v>2810</v>
      </c>
      <c r="E142" s="152">
        <v>44560</v>
      </c>
      <c r="F142" s="354">
        <v>0.37152777777777773</v>
      </c>
      <c r="G142" s="52" t="s">
        <v>2811</v>
      </c>
      <c r="H142" s="152">
        <v>44560</v>
      </c>
      <c r="I142" s="152">
        <v>62822</v>
      </c>
      <c r="J142" s="52" t="s">
        <v>569</v>
      </c>
      <c r="K142" s="63"/>
      <c r="L142" s="52" t="s">
        <v>2812</v>
      </c>
      <c r="M142" s="63" t="s">
        <v>2838</v>
      </c>
      <c r="N142" s="52" t="s">
        <v>2839</v>
      </c>
      <c r="O142" s="53">
        <v>44602</v>
      </c>
      <c r="P142" s="53">
        <v>44691</v>
      </c>
      <c r="Q142" s="52"/>
      <c r="R142" s="62" t="s">
        <v>923</v>
      </c>
      <c r="S142" s="62"/>
      <c r="T142" s="55">
        <v>105.25</v>
      </c>
      <c r="U142" s="56">
        <v>105.25</v>
      </c>
      <c r="V142" s="171" t="s">
        <v>3283</v>
      </c>
      <c r="W142" s="52"/>
      <c r="X142" s="63"/>
      <c r="Y142" s="526"/>
    </row>
    <row r="143" spans="1:26" s="76" customFormat="1" ht="44.25" customHeight="1" x14ac:dyDescent="0.25">
      <c r="A143" s="63">
        <v>121</v>
      </c>
      <c r="B143" s="63" t="s">
        <v>151</v>
      </c>
      <c r="C143" s="52" t="s">
        <v>16</v>
      </c>
      <c r="D143" s="52" t="s">
        <v>2827</v>
      </c>
      <c r="E143" s="152">
        <v>44593</v>
      </c>
      <c r="F143" s="354">
        <v>0.45833333333333331</v>
      </c>
      <c r="G143" s="52" t="s">
        <v>2828</v>
      </c>
      <c r="H143" s="152">
        <v>44593</v>
      </c>
      <c r="I143" s="152">
        <v>48579</v>
      </c>
      <c r="J143" s="52" t="s">
        <v>471</v>
      </c>
      <c r="K143" s="63"/>
      <c r="L143" s="52" t="s">
        <v>2829</v>
      </c>
      <c r="M143" s="63" t="s">
        <v>2892</v>
      </c>
      <c r="N143" s="52" t="s">
        <v>2893</v>
      </c>
      <c r="O143" s="53">
        <v>44645</v>
      </c>
      <c r="P143" s="53">
        <v>44737</v>
      </c>
      <c r="Q143" s="52"/>
      <c r="R143" s="62" t="s">
        <v>2894</v>
      </c>
      <c r="S143" s="62" t="s">
        <v>4099</v>
      </c>
      <c r="T143" s="55">
        <v>105.25</v>
      </c>
      <c r="U143" s="56">
        <v>8420</v>
      </c>
      <c r="V143" s="171" t="s">
        <v>3120</v>
      </c>
      <c r="W143" s="52"/>
      <c r="X143" s="63"/>
      <c r="Y143" s="526" t="s">
        <v>2925</v>
      </c>
    </row>
    <row r="144" spans="1:26" s="310" customFormat="1" ht="44.25" customHeight="1" x14ac:dyDescent="0.25">
      <c r="A144" s="112">
        <v>122</v>
      </c>
      <c r="B144" s="710" t="s">
        <v>151</v>
      </c>
      <c r="C144" s="701" t="s">
        <v>16</v>
      </c>
      <c r="D144" s="701" t="s">
        <v>2833</v>
      </c>
      <c r="E144" s="149">
        <v>44595</v>
      </c>
      <c r="F144" s="309">
        <v>0.60416666666666663</v>
      </c>
      <c r="G144" s="701" t="s">
        <v>2834</v>
      </c>
      <c r="H144" s="149">
        <v>44621</v>
      </c>
      <c r="I144" s="149">
        <v>48579</v>
      </c>
      <c r="J144" s="701" t="s">
        <v>471</v>
      </c>
      <c r="K144" s="112"/>
      <c r="L144" s="701" t="s">
        <v>2829</v>
      </c>
      <c r="M144" s="112" t="s">
        <v>2867</v>
      </c>
      <c r="N144" s="701" t="s">
        <v>2868</v>
      </c>
      <c r="O144" s="107">
        <v>44643</v>
      </c>
      <c r="P144" s="107">
        <v>44735</v>
      </c>
      <c r="Q144" s="701"/>
      <c r="R144" s="145"/>
      <c r="S144" s="145" t="s">
        <v>735</v>
      </c>
      <c r="T144" s="105">
        <v>105.25</v>
      </c>
      <c r="U144" s="119">
        <v>315.75</v>
      </c>
      <c r="V144" s="219"/>
      <c r="W144" s="701"/>
      <c r="X144" s="112"/>
      <c r="Y144" s="499" t="s">
        <v>2924</v>
      </c>
    </row>
    <row r="145" spans="1:25" s="310" customFormat="1" ht="44.25" customHeight="1" x14ac:dyDescent="0.25">
      <c r="A145" s="112" t="s">
        <v>3278</v>
      </c>
      <c r="B145" s="112" t="s">
        <v>151</v>
      </c>
      <c r="C145" s="718"/>
      <c r="D145" s="718"/>
      <c r="E145" s="149"/>
      <c r="F145" s="309"/>
      <c r="G145" s="718"/>
      <c r="H145" s="149"/>
      <c r="I145" s="149"/>
      <c r="J145" s="718"/>
      <c r="K145" s="112"/>
      <c r="L145" s="718"/>
      <c r="M145" s="112"/>
      <c r="N145" s="718" t="s">
        <v>3277</v>
      </c>
      <c r="O145" s="107">
        <v>45029</v>
      </c>
      <c r="P145" s="107"/>
      <c r="Q145" s="718"/>
      <c r="R145" s="145"/>
      <c r="S145" s="145"/>
      <c r="T145" s="105"/>
      <c r="U145" s="119"/>
      <c r="V145" s="276"/>
      <c r="W145" s="718"/>
      <c r="X145" s="112"/>
      <c r="Y145" s="499" t="s">
        <v>3286</v>
      </c>
    </row>
    <row r="146" spans="1:25" s="76" customFormat="1" ht="44.25" customHeight="1" x14ac:dyDescent="0.25">
      <c r="A146" s="63">
        <v>123</v>
      </c>
      <c r="B146" s="63" t="s">
        <v>319</v>
      </c>
      <c r="C146" s="52" t="s">
        <v>16</v>
      </c>
      <c r="D146" s="52" t="s">
        <v>2835</v>
      </c>
      <c r="E146" s="152">
        <v>44595</v>
      </c>
      <c r="F146" s="354">
        <v>0.65972222222222221</v>
      </c>
      <c r="G146" s="52" t="s">
        <v>2836</v>
      </c>
      <c r="H146" s="152">
        <v>44612</v>
      </c>
      <c r="I146" s="152">
        <v>62144</v>
      </c>
      <c r="J146" s="52" t="s">
        <v>2837</v>
      </c>
      <c r="K146" s="63"/>
      <c r="L146" s="52" t="s">
        <v>2776</v>
      </c>
      <c r="M146" s="63" t="s">
        <v>2883</v>
      </c>
      <c r="N146" s="52" t="s">
        <v>2884</v>
      </c>
      <c r="O146" s="53">
        <v>44685</v>
      </c>
      <c r="P146" s="53">
        <v>44777</v>
      </c>
      <c r="Q146" s="52"/>
      <c r="R146" s="62" t="s">
        <v>827</v>
      </c>
      <c r="S146" s="62"/>
      <c r="T146" s="55">
        <v>105.25</v>
      </c>
      <c r="U146" s="56">
        <v>842</v>
      </c>
      <c r="V146" s="171" t="s">
        <v>3846</v>
      </c>
      <c r="W146" s="52"/>
      <c r="X146" s="63"/>
      <c r="Y146" s="526" t="s">
        <v>2924</v>
      </c>
    </row>
    <row r="147" spans="1:25" s="849" customFormat="1" ht="60" x14ac:dyDescent="0.25">
      <c r="A147" s="839">
        <v>124</v>
      </c>
      <c r="B147" s="839" t="s">
        <v>409</v>
      </c>
      <c r="C147" s="815" t="s">
        <v>16</v>
      </c>
      <c r="D147" s="815"/>
      <c r="E147" s="839"/>
      <c r="F147" s="839"/>
      <c r="G147" s="815" t="s">
        <v>1548</v>
      </c>
      <c r="H147" s="839"/>
      <c r="I147" s="840">
        <v>45291</v>
      </c>
      <c r="J147" s="839"/>
      <c r="K147" s="839"/>
      <c r="L147" s="815" t="s">
        <v>2858</v>
      </c>
      <c r="M147" s="839"/>
      <c r="N147" s="815" t="s">
        <v>2861</v>
      </c>
      <c r="O147" s="818">
        <v>44650</v>
      </c>
      <c r="P147" s="818">
        <v>44742</v>
      </c>
      <c r="Q147" s="815"/>
      <c r="R147" s="845" t="s">
        <v>2849</v>
      </c>
      <c r="S147" s="845" t="s">
        <v>1900</v>
      </c>
      <c r="T147" s="846">
        <v>105.25</v>
      </c>
      <c r="U147" s="847">
        <v>347851.25</v>
      </c>
      <c r="V147" s="899"/>
      <c r="W147" s="815"/>
      <c r="X147" s="839"/>
      <c r="Y147" s="848" t="s">
        <v>2923</v>
      </c>
    </row>
    <row r="148" spans="1:25" s="195" customFormat="1" ht="45" x14ac:dyDescent="0.25">
      <c r="A148" s="63">
        <v>125</v>
      </c>
      <c r="B148" s="52" t="s">
        <v>2850</v>
      </c>
      <c r="C148" s="52" t="s">
        <v>2197</v>
      </c>
      <c r="D148" s="52" t="s">
        <v>2851</v>
      </c>
      <c r="E148" s="152">
        <v>44606</v>
      </c>
      <c r="F148" s="354">
        <v>0.70833333333333337</v>
      </c>
      <c r="G148" s="63" t="s">
        <v>2852</v>
      </c>
      <c r="H148" s="152">
        <v>44562</v>
      </c>
      <c r="I148" s="63" t="s">
        <v>50</v>
      </c>
      <c r="J148" s="52" t="s">
        <v>2853</v>
      </c>
      <c r="K148" s="63"/>
      <c r="L148" s="52" t="s">
        <v>2854</v>
      </c>
      <c r="M148" s="63" t="s">
        <v>2915</v>
      </c>
      <c r="N148" s="52" t="s">
        <v>2916</v>
      </c>
      <c r="O148" s="53">
        <v>44796</v>
      </c>
      <c r="P148" s="53">
        <v>44888</v>
      </c>
      <c r="Q148" s="52"/>
      <c r="R148" s="62" t="s">
        <v>923</v>
      </c>
      <c r="S148" s="62"/>
      <c r="T148" s="55">
        <v>105.25</v>
      </c>
      <c r="U148" s="55">
        <v>105.25</v>
      </c>
      <c r="V148" s="171" t="s">
        <v>3555</v>
      </c>
      <c r="W148" s="52"/>
      <c r="X148" s="63"/>
      <c r="Y148" s="438" t="s">
        <v>3086</v>
      </c>
    </row>
    <row r="149" spans="1:25" s="195" customFormat="1" ht="30" x14ac:dyDescent="0.25">
      <c r="A149" s="63"/>
      <c r="B149" s="52" t="s">
        <v>2850</v>
      </c>
      <c r="C149" s="52"/>
      <c r="D149" s="52"/>
      <c r="E149" s="152"/>
      <c r="F149" s="354"/>
      <c r="G149" s="63"/>
      <c r="H149" s="152"/>
      <c r="I149" s="63"/>
      <c r="J149" s="52"/>
      <c r="K149" s="63"/>
      <c r="L149" s="52"/>
      <c r="M149" s="63"/>
      <c r="N149" s="52" t="s">
        <v>2308</v>
      </c>
      <c r="O149" s="53">
        <v>45407</v>
      </c>
      <c r="P149" s="53"/>
      <c r="Q149" s="52"/>
      <c r="R149" s="62"/>
      <c r="S149" s="62"/>
      <c r="T149" s="55"/>
      <c r="U149" s="55"/>
      <c r="V149" s="171"/>
      <c r="W149" s="52"/>
      <c r="X149" s="63"/>
      <c r="Y149" s="438"/>
    </row>
    <row r="150" spans="1:25" s="195" customFormat="1" ht="30" x14ac:dyDescent="0.25">
      <c r="A150" s="63"/>
      <c r="B150" s="52" t="s">
        <v>2850</v>
      </c>
      <c r="C150" s="52"/>
      <c r="D150" s="52"/>
      <c r="E150" s="152"/>
      <c r="F150" s="354"/>
      <c r="G150" s="63"/>
      <c r="H150" s="152"/>
      <c r="I150" s="63"/>
      <c r="J150" s="52"/>
      <c r="K150" s="63"/>
      <c r="L150" s="52"/>
      <c r="M150" s="63"/>
      <c r="N150" s="52" t="s">
        <v>3764</v>
      </c>
      <c r="O150" s="53">
        <v>45558</v>
      </c>
      <c r="P150" s="53"/>
      <c r="Q150" s="52"/>
      <c r="R150" s="62"/>
      <c r="S150" s="62"/>
      <c r="T150" s="55"/>
      <c r="U150" s="55"/>
      <c r="V150" s="171"/>
      <c r="W150" s="52"/>
      <c r="X150" s="63"/>
      <c r="Y150" s="438"/>
    </row>
    <row r="151" spans="1:25" s="195" customFormat="1" ht="30" x14ac:dyDescent="0.25">
      <c r="A151" s="63"/>
      <c r="B151" s="52" t="s">
        <v>2850</v>
      </c>
      <c r="C151" s="52"/>
      <c r="D151" s="52"/>
      <c r="E151" s="152"/>
      <c r="F151" s="354"/>
      <c r="G151" s="63"/>
      <c r="H151" s="152"/>
      <c r="I151" s="63"/>
      <c r="J151" s="52"/>
      <c r="K151" s="63"/>
      <c r="L151" s="52"/>
      <c r="M151" s="63"/>
      <c r="N151" s="52" t="s">
        <v>2306</v>
      </c>
      <c r="O151" s="53">
        <v>45782</v>
      </c>
      <c r="P151" s="53"/>
      <c r="Q151" s="52"/>
      <c r="R151" s="62"/>
      <c r="S151" s="62"/>
      <c r="T151" s="55"/>
      <c r="U151" s="55"/>
      <c r="V151" s="171"/>
      <c r="W151" s="52"/>
      <c r="X151" s="63"/>
      <c r="Y151" s="438"/>
    </row>
    <row r="152" spans="1:25" s="195" customFormat="1" ht="30" x14ac:dyDescent="0.25">
      <c r="A152" s="63"/>
      <c r="B152" s="52" t="s">
        <v>2850</v>
      </c>
      <c r="C152" s="52"/>
      <c r="D152" s="52"/>
      <c r="E152" s="152"/>
      <c r="F152" s="354"/>
      <c r="G152" s="63"/>
      <c r="H152" s="152"/>
      <c r="I152" s="63"/>
      <c r="J152" s="52"/>
      <c r="K152" s="63"/>
      <c r="L152" s="52"/>
      <c r="M152" s="63"/>
      <c r="N152" s="52" t="s">
        <v>2233</v>
      </c>
      <c r="O152" s="53">
        <v>45875</v>
      </c>
      <c r="P152" s="53"/>
      <c r="Q152" s="52"/>
      <c r="R152" s="62"/>
      <c r="S152" s="62"/>
      <c r="T152" s="55"/>
      <c r="U152" s="55"/>
      <c r="V152" s="171"/>
      <c r="W152" s="52"/>
      <c r="X152" s="63"/>
      <c r="Y152" s="438"/>
    </row>
    <row r="153" spans="1:25" ht="45" x14ac:dyDescent="0.25">
      <c r="A153" s="163">
        <v>126</v>
      </c>
      <c r="B153" s="575" t="s">
        <v>2855</v>
      </c>
      <c r="C153" s="575" t="s">
        <v>16</v>
      </c>
      <c r="D153" s="575" t="s">
        <v>2856</v>
      </c>
      <c r="E153" s="39">
        <v>44606</v>
      </c>
      <c r="F153" s="483">
        <v>0.70833333333333337</v>
      </c>
      <c r="G153" s="575" t="s">
        <v>2857</v>
      </c>
      <c r="H153" s="39">
        <v>44621</v>
      </c>
      <c r="I153" s="39">
        <v>48579</v>
      </c>
      <c r="J153" s="575" t="s">
        <v>471</v>
      </c>
      <c r="K153" s="163"/>
      <c r="L153" s="575" t="s">
        <v>2829</v>
      </c>
      <c r="M153" s="163"/>
      <c r="N153" s="575"/>
      <c r="O153" s="619"/>
      <c r="P153" s="575"/>
      <c r="Q153" s="575"/>
      <c r="R153" s="140"/>
      <c r="S153" s="140"/>
      <c r="T153" s="26"/>
      <c r="U153" s="24"/>
      <c r="V153" s="549"/>
      <c r="W153" s="575"/>
      <c r="X153" s="163"/>
    </row>
    <row r="154" spans="1:25" s="195" customFormat="1" ht="45" x14ac:dyDescent="0.25">
      <c r="A154" s="63">
        <v>127</v>
      </c>
      <c r="B154" s="52" t="s">
        <v>409</v>
      </c>
      <c r="C154" s="52" t="s">
        <v>16</v>
      </c>
      <c r="D154" s="52" t="s">
        <v>2859</v>
      </c>
      <c r="E154" s="152">
        <v>44606</v>
      </c>
      <c r="F154" s="354">
        <v>0.70833333333333337</v>
      </c>
      <c r="G154" s="52" t="s">
        <v>2860</v>
      </c>
      <c r="H154" s="152">
        <v>44606</v>
      </c>
      <c r="I154" s="152">
        <v>47542</v>
      </c>
      <c r="J154" s="52" t="s">
        <v>471</v>
      </c>
      <c r="K154" s="63"/>
      <c r="L154" s="52" t="s">
        <v>2568</v>
      </c>
      <c r="M154" s="63" t="s">
        <v>2869</v>
      </c>
      <c r="N154" s="52" t="s">
        <v>2870</v>
      </c>
      <c r="O154" s="53">
        <v>44650</v>
      </c>
      <c r="P154" s="53">
        <v>44742</v>
      </c>
      <c r="Q154" s="52"/>
      <c r="R154" s="62" t="s">
        <v>2871</v>
      </c>
      <c r="S154" s="62"/>
      <c r="T154" s="55">
        <v>105.25</v>
      </c>
      <c r="U154" s="56">
        <v>1999.75</v>
      </c>
      <c r="V154" s="171" t="s">
        <v>3020</v>
      </c>
      <c r="W154" s="52"/>
      <c r="X154" s="63"/>
      <c r="Y154" s="438" t="s">
        <v>2924</v>
      </c>
    </row>
    <row r="155" spans="1:25" s="137" customFormat="1" ht="60" x14ac:dyDescent="0.25">
      <c r="A155" s="112">
        <v>128</v>
      </c>
      <c r="B155" s="977" t="s">
        <v>2855</v>
      </c>
      <c r="C155" s="977" t="s">
        <v>16</v>
      </c>
      <c r="D155" s="642" t="s">
        <v>2890</v>
      </c>
      <c r="E155" s="149">
        <v>44634</v>
      </c>
      <c r="F155" s="309">
        <v>0.64583333333333337</v>
      </c>
      <c r="G155" s="642" t="s">
        <v>2891</v>
      </c>
      <c r="H155" s="149">
        <v>44593</v>
      </c>
      <c r="I155" s="149">
        <v>48579</v>
      </c>
      <c r="J155" s="642" t="s">
        <v>471</v>
      </c>
      <c r="K155" s="112"/>
      <c r="L155" s="642" t="s">
        <v>2829</v>
      </c>
      <c r="M155" s="112"/>
      <c r="N155" s="642"/>
      <c r="O155" s="642"/>
      <c r="P155" s="642"/>
      <c r="Q155" s="642"/>
      <c r="R155" s="145"/>
      <c r="S155" s="145"/>
      <c r="T155" s="105"/>
      <c r="U155" s="119"/>
      <c r="V155" s="119"/>
      <c r="W155" s="642"/>
      <c r="X155" s="112"/>
      <c r="Y155" s="643"/>
    </row>
    <row r="156" spans="1:25" s="137" customFormat="1" ht="30" x14ac:dyDescent="0.25">
      <c r="A156" s="112" t="s">
        <v>2942</v>
      </c>
      <c r="B156" s="978"/>
      <c r="C156" s="978"/>
      <c r="D156" s="642" t="s">
        <v>2943</v>
      </c>
      <c r="E156" s="149">
        <v>44665</v>
      </c>
      <c r="F156" s="309">
        <v>0.69444444444444453</v>
      </c>
      <c r="G156" s="642"/>
      <c r="H156" s="149"/>
      <c r="I156" s="149"/>
      <c r="J156" s="642"/>
      <c r="K156" s="642" t="s">
        <v>2944</v>
      </c>
      <c r="L156" s="642"/>
      <c r="M156" s="112"/>
      <c r="N156" s="642"/>
      <c r="O156" s="642"/>
      <c r="P156" s="642"/>
      <c r="Q156" s="642"/>
      <c r="R156" s="145"/>
      <c r="S156" s="145"/>
      <c r="T156" s="105"/>
      <c r="U156" s="119"/>
      <c r="V156" s="119"/>
      <c r="W156" s="642"/>
      <c r="X156" s="112"/>
      <c r="Y156" s="643"/>
    </row>
    <row r="157" spans="1:25" s="195" customFormat="1" ht="30" x14ac:dyDescent="0.25">
      <c r="A157" s="63">
        <v>129</v>
      </c>
      <c r="B157" s="52" t="s">
        <v>103</v>
      </c>
      <c r="C157" s="52" t="s">
        <v>16</v>
      </c>
      <c r="D157" s="52" t="s">
        <v>2920</v>
      </c>
      <c r="E157" s="152">
        <v>44681</v>
      </c>
      <c r="F157" s="354">
        <v>0.64583333333333337</v>
      </c>
      <c r="G157" s="52" t="s">
        <v>2921</v>
      </c>
      <c r="H157" s="152">
        <v>44652</v>
      </c>
      <c r="I157" s="152">
        <v>62184</v>
      </c>
      <c r="J157" s="52" t="s">
        <v>2837</v>
      </c>
      <c r="K157" s="63"/>
      <c r="L157" s="52" t="s">
        <v>2922</v>
      </c>
      <c r="M157" s="63" t="s">
        <v>2983</v>
      </c>
      <c r="N157" s="52" t="s">
        <v>2984</v>
      </c>
      <c r="O157" s="53">
        <v>44715</v>
      </c>
      <c r="P157" s="53">
        <v>44807</v>
      </c>
      <c r="Q157" s="52"/>
      <c r="R157" s="62" t="s">
        <v>865</v>
      </c>
      <c r="S157" s="62"/>
      <c r="T157" s="55">
        <v>105.25</v>
      </c>
      <c r="U157" s="56">
        <v>421</v>
      </c>
      <c r="V157" s="171" t="s">
        <v>3071</v>
      </c>
      <c r="W157" s="52"/>
      <c r="X157" s="63"/>
      <c r="Y157" s="438" t="s">
        <v>2988</v>
      </c>
    </row>
    <row r="158" spans="1:25" ht="30" x14ac:dyDescent="0.25">
      <c r="A158" s="163">
        <v>130</v>
      </c>
      <c r="B158" s="624" t="s">
        <v>103</v>
      </c>
      <c r="C158" s="624" t="s">
        <v>16</v>
      </c>
      <c r="D158" s="624" t="s">
        <v>2961</v>
      </c>
      <c r="E158" s="39">
        <v>44687</v>
      </c>
      <c r="F158" s="483">
        <v>0.5</v>
      </c>
      <c r="G158" s="624" t="s">
        <v>2962</v>
      </c>
      <c r="H158" s="39">
        <v>44682</v>
      </c>
      <c r="I158" s="39">
        <v>48213</v>
      </c>
      <c r="J158" s="624" t="s">
        <v>2963</v>
      </c>
      <c r="K158" s="163"/>
      <c r="L158" s="624" t="s">
        <v>2470</v>
      </c>
      <c r="M158" s="163"/>
      <c r="N158" s="624"/>
      <c r="O158" s="624"/>
      <c r="P158" s="624"/>
      <c r="Q158" s="624"/>
      <c r="R158" s="618"/>
      <c r="S158" s="618"/>
      <c r="T158" s="26"/>
      <c r="U158" s="24"/>
      <c r="V158" s="24"/>
      <c r="W158" s="624"/>
      <c r="X158" s="163"/>
    </row>
    <row r="159" spans="1:25" ht="30" x14ac:dyDescent="0.25">
      <c r="A159" s="163">
        <v>131</v>
      </c>
      <c r="B159" s="651" t="s">
        <v>151</v>
      </c>
      <c r="C159" s="651" t="s">
        <v>16</v>
      </c>
      <c r="D159" s="651" t="s">
        <v>2996</v>
      </c>
      <c r="E159" s="39">
        <v>44715</v>
      </c>
      <c r="F159" s="483">
        <v>0.39583333333333331</v>
      </c>
      <c r="G159" s="651" t="s">
        <v>2997</v>
      </c>
      <c r="H159" s="39">
        <v>44621</v>
      </c>
      <c r="I159" s="39">
        <v>48579</v>
      </c>
      <c r="J159" s="651" t="s">
        <v>2963</v>
      </c>
      <c r="K159" s="163"/>
      <c r="L159" s="651" t="s">
        <v>2879</v>
      </c>
      <c r="M159" s="163"/>
      <c r="N159" s="651"/>
      <c r="O159" s="651"/>
      <c r="P159" s="651"/>
      <c r="Q159" s="651"/>
      <c r="R159" s="618"/>
      <c r="S159" s="618"/>
      <c r="T159" s="26"/>
      <c r="U159" s="24"/>
      <c r="V159" s="24"/>
      <c r="W159" s="651"/>
      <c r="X159" s="163"/>
    </row>
    <row r="160" spans="1:25" s="137" customFormat="1" ht="45" x14ac:dyDescent="0.25">
      <c r="A160" s="953">
        <v>132</v>
      </c>
      <c r="B160" s="950" t="s">
        <v>3029</v>
      </c>
      <c r="C160" s="950" t="s">
        <v>2197</v>
      </c>
      <c r="D160" s="950" t="s">
        <v>3030</v>
      </c>
      <c r="E160" s="771">
        <v>44755</v>
      </c>
      <c r="F160" s="960">
        <v>0.70138888888888884</v>
      </c>
      <c r="G160" s="950" t="s">
        <v>3031</v>
      </c>
      <c r="H160" s="771" t="s">
        <v>50</v>
      </c>
      <c r="I160" s="771"/>
      <c r="J160" s="950" t="s">
        <v>3032</v>
      </c>
      <c r="K160" s="953"/>
      <c r="L160" s="950" t="s">
        <v>3033</v>
      </c>
      <c r="M160" s="953" t="s">
        <v>3034</v>
      </c>
      <c r="N160" s="950" t="s">
        <v>3035</v>
      </c>
      <c r="O160" s="364">
        <v>44796</v>
      </c>
      <c r="P160" s="107">
        <v>44888</v>
      </c>
      <c r="Q160" s="950"/>
      <c r="R160" s="961" t="s">
        <v>923</v>
      </c>
      <c r="S160" s="961"/>
      <c r="T160" s="962">
        <v>105.25</v>
      </c>
      <c r="U160" s="963">
        <v>105.25</v>
      </c>
      <c r="V160" s="964" t="s">
        <v>1017</v>
      </c>
      <c r="W160" s="950"/>
      <c r="X160" s="953"/>
      <c r="Y160" s="643"/>
    </row>
    <row r="161" spans="1:25" s="137" customFormat="1" ht="30" x14ac:dyDescent="0.25">
      <c r="A161" s="953"/>
      <c r="B161" s="950"/>
      <c r="C161" s="950"/>
      <c r="D161" s="950"/>
      <c r="E161" s="771"/>
      <c r="F161" s="960"/>
      <c r="G161" s="950"/>
      <c r="H161" s="771"/>
      <c r="I161" s="771"/>
      <c r="J161" s="950"/>
      <c r="K161" s="953"/>
      <c r="L161" s="950"/>
      <c r="M161" s="953"/>
      <c r="N161" s="954" t="s">
        <v>2736</v>
      </c>
      <c r="O161" s="364">
        <v>45407</v>
      </c>
      <c r="P161" s="107"/>
      <c r="Q161" s="950"/>
      <c r="R161" s="961"/>
      <c r="S161" s="961"/>
      <c r="T161" s="962"/>
      <c r="U161" s="963"/>
      <c r="V161" s="965"/>
      <c r="W161" s="950"/>
      <c r="X161" s="953"/>
      <c r="Y161" s="643"/>
    </row>
    <row r="162" spans="1:25" s="310" customFormat="1" ht="60" x14ac:dyDescent="0.25">
      <c r="A162" s="112">
        <v>133</v>
      </c>
      <c r="B162" s="673" t="s">
        <v>151</v>
      </c>
      <c r="C162" s="673" t="s">
        <v>16</v>
      </c>
      <c r="D162" s="673" t="s">
        <v>3045</v>
      </c>
      <c r="E162" s="149">
        <v>44775</v>
      </c>
      <c r="F162" s="309">
        <v>0.44097222222222227</v>
      </c>
      <c r="G162" s="673" t="s">
        <v>3046</v>
      </c>
      <c r="H162" s="149">
        <v>44819</v>
      </c>
      <c r="I162" s="149">
        <v>48579</v>
      </c>
      <c r="J162" s="673" t="s">
        <v>2963</v>
      </c>
      <c r="K162" s="673" t="s">
        <v>3081</v>
      </c>
      <c r="L162" s="112"/>
      <c r="M162" s="112"/>
      <c r="N162" s="673"/>
      <c r="O162" s="673"/>
      <c r="P162" s="673"/>
      <c r="Q162" s="673"/>
      <c r="R162" s="145"/>
      <c r="S162" s="145"/>
      <c r="T162" s="105"/>
      <c r="U162" s="119"/>
      <c r="V162" s="119"/>
      <c r="W162" s="673"/>
      <c r="X162" s="112"/>
      <c r="Y162" s="499"/>
    </row>
    <row r="163" spans="1:25" s="310" customFormat="1" ht="45" x14ac:dyDescent="0.25">
      <c r="A163" s="498">
        <v>134</v>
      </c>
      <c r="B163" s="954" t="s">
        <v>3073</v>
      </c>
      <c r="C163" s="954" t="s">
        <v>35</v>
      </c>
      <c r="D163" s="954" t="s">
        <v>3074</v>
      </c>
      <c r="E163" s="149">
        <v>44812</v>
      </c>
      <c r="F163" s="309">
        <v>0.5625</v>
      </c>
      <c r="G163" s="954" t="s">
        <v>3075</v>
      </c>
      <c r="H163" s="149">
        <v>44805</v>
      </c>
      <c r="I163" s="149">
        <v>45170</v>
      </c>
      <c r="J163" s="954" t="s">
        <v>569</v>
      </c>
      <c r="K163" s="112"/>
      <c r="L163" s="112" t="s">
        <v>3076</v>
      </c>
      <c r="M163" s="112" t="s">
        <v>3107</v>
      </c>
      <c r="N163" s="954" t="s">
        <v>3108</v>
      </c>
      <c r="O163" s="107">
        <v>44854</v>
      </c>
      <c r="P163" s="107">
        <v>44946</v>
      </c>
      <c r="Q163" s="954"/>
      <c r="R163" s="145" t="s">
        <v>865</v>
      </c>
      <c r="S163" s="145" t="s">
        <v>923</v>
      </c>
      <c r="T163" s="105">
        <v>105.25</v>
      </c>
      <c r="U163" s="119">
        <v>105.25</v>
      </c>
      <c r="V163" s="964" t="s">
        <v>3233</v>
      </c>
      <c r="W163" s="954"/>
      <c r="X163" s="112"/>
      <c r="Y163" s="643" t="s">
        <v>3109</v>
      </c>
    </row>
    <row r="164" spans="1:25" s="310" customFormat="1" ht="30" x14ac:dyDescent="0.25">
      <c r="A164" s="498" t="s">
        <v>3529</v>
      </c>
      <c r="B164" s="954" t="s">
        <v>3073</v>
      </c>
      <c r="C164" s="954"/>
      <c r="D164" s="954"/>
      <c r="E164" s="149"/>
      <c r="F164" s="309"/>
      <c r="G164" s="954"/>
      <c r="H164" s="149"/>
      <c r="I164" s="149"/>
      <c r="J164" s="954"/>
      <c r="K164" s="112"/>
      <c r="L164" s="112"/>
      <c r="M164" s="112"/>
      <c r="N164" s="954" t="s">
        <v>2736</v>
      </c>
      <c r="O164" s="107">
        <v>45322</v>
      </c>
      <c r="P164" s="107"/>
      <c r="Q164" s="954"/>
      <c r="R164" s="145"/>
      <c r="S164" s="145"/>
      <c r="T164" s="105"/>
      <c r="U164" s="119"/>
      <c r="V164" s="964"/>
      <c r="W164" s="954"/>
      <c r="X164" s="112"/>
      <c r="Y164" s="643" t="s">
        <v>3532</v>
      </c>
    </row>
    <row r="165" spans="1:25" s="889" customFormat="1" ht="30" x14ac:dyDescent="0.25">
      <c r="A165" s="896">
        <v>135</v>
      </c>
      <c r="B165" s="815" t="s">
        <v>409</v>
      </c>
      <c r="C165" s="815" t="s">
        <v>16</v>
      </c>
      <c r="D165" s="815" t="s">
        <v>3077</v>
      </c>
      <c r="E165" s="840">
        <v>44812</v>
      </c>
      <c r="F165" s="841">
        <v>0.64583333333333337</v>
      </c>
      <c r="G165" s="815" t="s">
        <v>3078</v>
      </c>
      <c r="H165" s="840">
        <v>44805</v>
      </c>
      <c r="I165" s="840">
        <v>48579</v>
      </c>
      <c r="J165" s="815" t="s">
        <v>2963</v>
      </c>
      <c r="K165" s="839"/>
      <c r="L165" s="839"/>
      <c r="M165" s="839" t="s">
        <v>3111</v>
      </c>
      <c r="N165" s="815" t="s">
        <v>3110</v>
      </c>
      <c r="O165" s="818">
        <v>44886</v>
      </c>
      <c r="P165" s="818">
        <v>44978</v>
      </c>
      <c r="Q165" s="815"/>
      <c r="R165" s="845" t="s">
        <v>735</v>
      </c>
      <c r="S165" s="845"/>
      <c r="T165" s="846">
        <v>105.25</v>
      </c>
      <c r="U165" s="847">
        <v>315.75</v>
      </c>
      <c r="V165" s="887" t="s">
        <v>3251</v>
      </c>
      <c r="W165" s="815"/>
      <c r="X165" s="839"/>
      <c r="Y165" s="888" t="s">
        <v>3114</v>
      </c>
    </row>
    <row r="166" spans="1:25" s="76" customFormat="1" ht="45" x14ac:dyDescent="0.25">
      <c r="A166" s="672">
        <v>136</v>
      </c>
      <c r="B166" s="52" t="s">
        <v>103</v>
      </c>
      <c r="C166" s="52" t="s">
        <v>16</v>
      </c>
      <c r="D166" s="52" t="s">
        <v>3101</v>
      </c>
      <c r="E166" s="152">
        <v>44847</v>
      </c>
      <c r="F166" s="354">
        <v>0.60416666666666663</v>
      </c>
      <c r="G166" s="52" t="s">
        <v>3102</v>
      </c>
      <c r="H166" s="152">
        <v>44782</v>
      </c>
      <c r="I166" s="152">
        <v>48579</v>
      </c>
      <c r="J166" s="52" t="s">
        <v>2963</v>
      </c>
      <c r="K166" s="63"/>
      <c r="L166" s="52" t="s">
        <v>2470</v>
      </c>
      <c r="M166" s="63" t="s">
        <v>3122</v>
      </c>
      <c r="N166" s="52" t="s">
        <v>3123</v>
      </c>
      <c r="O166" s="53">
        <v>44876</v>
      </c>
      <c r="P166" s="53">
        <v>44968</v>
      </c>
      <c r="Q166" s="52"/>
      <c r="R166" s="62" t="s">
        <v>735</v>
      </c>
      <c r="S166" s="62"/>
      <c r="T166" s="55">
        <v>105.25</v>
      </c>
      <c r="U166" s="56">
        <v>315.75</v>
      </c>
      <c r="V166" s="171" t="s">
        <v>3250</v>
      </c>
      <c r="W166" s="52"/>
      <c r="X166" s="63"/>
      <c r="Y166" s="526" t="s">
        <v>3125</v>
      </c>
    </row>
    <row r="167" spans="1:25" ht="60" x14ac:dyDescent="0.25">
      <c r="A167" s="671">
        <v>137</v>
      </c>
      <c r="B167" s="163" t="s">
        <v>319</v>
      </c>
      <c r="C167" s="686" t="s">
        <v>16</v>
      </c>
      <c r="D167" s="683" t="s">
        <v>3198</v>
      </c>
      <c r="E167" s="685">
        <v>44918</v>
      </c>
      <c r="F167" s="483">
        <v>0.375</v>
      </c>
      <c r="G167" s="683" t="s">
        <v>3199</v>
      </c>
      <c r="H167" s="685">
        <v>44948</v>
      </c>
      <c r="I167" s="685">
        <v>48944</v>
      </c>
      <c r="J167" s="686" t="s">
        <v>2963</v>
      </c>
      <c r="K167" s="163"/>
      <c r="L167" s="686" t="s">
        <v>3200</v>
      </c>
      <c r="M167" s="163"/>
      <c r="N167" s="683"/>
      <c r="O167" s="683"/>
      <c r="P167" s="683"/>
      <c r="Q167" s="683"/>
      <c r="R167" s="618"/>
      <c r="S167" s="618"/>
      <c r="T167" s="26"/>
      <c r="U167" s="24"/>
      <c r="V167" s="24"/>
      <c r="W167" s="683"/>
      <c r="X167" s="163"/>
    </row>
    <row r="168" spans="1:25" s="195" customFormat="1" ht="45" x14ac:dyDescent="0.25">
      <c r="A168" s="672">
        <v>138</v>
      </c>
      <c r="B168" s="63" t="s">
        <v>3224</v>
      </c>
      <c r="C168" s="52" t="s">
        <v>54</v>
      </c>
      <c r="D168" s="52" t="s">
        <v>3225</v>
      </c>
      <c r="E168" s="152">
        <v>44951</v>
      </c>
      <c r="F168" s="354">
        <v>0.41666666666666669</v>
      </c>
      <c r="G168" s="52" t="s">
        <v>3226</v>
      </c>
      <c r="H168" s="152">
        <v>44958</v>
      </c>
      <c r="I168" s="152">
        <v>48611</v>
      </c>
      <c r="J168" s="52" t="s">
        <v>569</v>
      </c>
      <c r="K168" s="63"/>
      <c r="L168" s="63" t="s">
        <v>3241</v>
      </c>
      <c r="M168" s="63" t="s">
        <v>3242</v>
      </c>
      <c r="N168" s="52" t="s">
        <v>3243</v>
      </c>
      <c r="O168" s="53">
        <v>45012</v>
      </c>
      <c r="P168" s="53">
        <v>45104</v>
      </c>
      <c r="Q168" s="52"/>
      <c r="R168" s="62" t="s">
        <v>745</v>
      </c>
      <c r="S168" s="62"/>
      <c r="T168" s="55">
        <v>105.25</v>
      </c>
      <c r="U168" s="56">
        <v>210.5</v>
      </c>
      <c r="V168" s="215" t="s">
        <v>1017</v>
      </c>
      <c r="W168" s="52"/>
      <c r="X168" s="63"/>
      <c r="Y168" s="438" t="s">
        <v>3248</v>
      </c>
    </row>
    <row r="169" spans="1:25" ht="30" x14ac:dyDescent="0.25">
      <c r="A169" s="112">
        <v>139</v>
      </c>
      <c r="B169" s="975" t="s">
        <v>319</v>
      </c>
      <c r="C169" s="977" t="s">
        <v>16</v>
      </c>
      <c r="D169" s="730" t="s">
        <v>3236</v>
      </c>
      <c r="E169" s="149">
        <v>44971</v>
      </c>
      <c r="F169" s="309">
        <v>0.52777777777777779</v>
      </c>
      <c r="G169" s="730" t="s">
        <v>3237</v>
      </c>
      <c r="H169" s="149">
        <v>44986</v>
      </c>
      <c r="I169" s="149">
        <v>62153</v>
      </c>
      <c r="J169" s="730" t="s">
        <v>2963</v>
      </c>
      <c r="K169" s="977" t="s">
        <v>3367</v>
      </c>
      <c r="L169" s="112"/>
      <c r="M169" s="112" t="s">
        <v>3264</v>
      </c>
      <c r="N169" s="730" t="s">
        <v>3263</v>
      </c>
      <c r="O169" s="730"/>
      <c r="P169" s="730"/>
      <c r="Q169" s="730"/>
      <c r="R169" s="145" t="s">
        <v>2014</v>
      </c>
      <c r="S169" s="145"/>
      <c r="T169" s="105">
        <v>105.25</v>
      </c>
      <c r="U169" s="119">
        <v>1263</v>
      </c>
      <c r="V169" s="276"/>
      <c r="W169" s="683"/>
      <c r="X169" s="163"/>
      <c r="Y169" s="407" t="s">
        <v>3275</v>
      </c>
    </row>
    <row r="170" spans="1:25" x14ac:dyDescent="0.25">
      <c r="A170" s="112"/>
      <c r="B170" s="980"/>
      <c r="C170" s="979"/>
      <c r="D170" s="730" t="s">
        <v>3279</v>
      </c>
      <c r="E170" s="149">
        <v>45019</v>
      </c>
      <c r="F170" s="309">
        <v>0.59722222222222221</v>
      </c>
      <c r="G170" s="730" t="s">
        <v>3280</v>
      </c>
      <c r="H170" s="149"/>
      <c r="I170" s="149"/>
      <c r="J170" s="730"/>
      <c r="K170" s="979"/>
      <c r="L170" s="112"/>
      <c r="M170" s="112"/>
      <c r="N170" s="730"/>
      <c r="O170" s="730"/>
      <c r="P170" s="730"/>
      <c r="Q170" s="730"/>
      <c r="R170" s="145"/>
      <c r="S170" s="145"/>
      <c r="T170" s="105"/>
      <c r="U170" s="119"/>
      <c r="V170" s="276"/>
      <c r="W170" s="705"/>
      <c r="X170" s="684"/>
    </row>
    <row r="171" spans="1:25" x14ac:dyDescent="0.25">
      <c r="A171" s="112"/>
      <c r="B171" s="976"/>
      <c r="C171" s="978"/>
      <c r="D171" s="730" t="s">
        <v>3288</v>
      </c>
      <c r="E171" s="149">
        <v>45023</v>
      </c>
      <c r="F171" s="309">
        <v>0.63888888888888895</v>
      </c>
      <c r="G171" s="730" t="s">
        <v>3289</v>
      </c>
      <c r="H171" s="149"/>
      <c r="I171" s="149"/>
      <c r="J171" s="730"/>
      <c r="K171" s="978"/>
      <c r="L171" s="112"/>
      <c r="M171" s="112"/>
      <c r="N171" s="730"/>
      <c r="O171" s="730"/>
      <c r="P171" s="730"/>
      <c r="Q171" s="730"/>
      <c r="R171" s="145"/>
      <c r="S171" s="145"/>
      <c r="T171" s="105"/>
      <c r="U171" s="119"/>
      <c r="V171" s="276"/>
      <c r="W171" s="705"/>
      <c r="X171" s="684"/>
    </row>
    <row r="172" spans="1:25" ht="60" x14ac:dyDescent="0.25">
      <c r="A172" s="112">
        <v>140</v>
      </c>
      <c r="B172" s="112" t="s">
        <v>2572</v>
      </c>
      <c r="C172" s="750" t="s">
        <v>2197</v>
      </c>
      <c r="D172" s="750" t="s">
        <v>3238</v>
      </c>
      <c r="E172" s="149">
        <v>44974</v>
      </c>
      <c r="F172" s="309">
        <v>0.53333333333333333</v>
      </c>
      <c r="G172" s="750" t="s">
        <v>3239</v>
      </c>
      <c r="H172" s="149">
        <v>44986</v>
      </c>
      <c r="I172" s="149">
        <v>46813</v>
      </c>
      <c r="J172" s="750" t="s">
        <v>2963</v>
      </c>
      <c r="K172" s="750" t="s">
        <v>3492</v>
      </c>
      <c r="L172" s="112"/>
      <c r="M172" s="112" t="s">
        <v>3258</v>
      </c>
      <c r="N172" s="750" t="s">
        <v>3259</v>
      </c>
      <c r="O172" s="750"/>
      <c r="P172" s="750"/>
      <c r="Q172" s="750"/>
      <c r="R172" s="145" t="s">
        <v>3260</v>
      </c>
      <c r="S172" s="145"/>
      <c r="T172" s="105">
        <v>105.25</v>
      </c>
      <c r="U172" s="119">
        <v>947.25</v>
      </c>
      <c r="V172" s="276"/>
      <c r="W172" s="683"/>
      <c r="X172" s="163"/>
      <c r="Y172" s="407" t="s">
        <v>3275</v>
      </c>
    </row>
    <row r="173" spans="1:25" ht="30" x14ac:dyDescent="0.25">
      <c r="A173" s="684">
        <v>141</v>
      </c>
      <c r="B173" s="684" t="s">
        <v>2572</v>
      </c>
      <c r="C173" s="705" t="s">
        <v>2197</v>
      </c>
      <c r="D173" s="683" t="s">
        <v>3252</v>
      </c>
      <c r="E173" s="702">
        <v>45008</v>
      </c>
      <c r="F173" s="163" t="s">
        <v>2877</v>
      </c>
      <c r="G173" s="705" t="s">
        <v>3253</v>
      </c>
      <c r="H173" s="702">
        <v>45014</v>
      </c>
      <c r="I173" s="702">
        <v>45380</v>
      </c>
      <c r="J173" s="664" t="s">
        <v>569</v>
      </c>
      <c r="K173" s="163"/>
      <c r="L173" s="163"/>
      <c r="M173" s="163"/>
      <c r="N173" s="683"/>
      <c r="O173" s="683"/>
      <c r="P173" s="683"/>
      <c r="Q173" s="683"/>
      <c r="R173" s="618"/>
      <c r="S173" s="618"/>
      <c r="T173" s="26"/>
      <c r="U173" s="24"/>
      <c r="V173" s="24"/>
      <c r="W173" s="683"/>
      <c r="X173" s="163"/>
    </row>
    <row r="174" spans="1:25" s="195" customFormat="1" ht="30" x14ac:dyDescent="0.25">
      <c r="A174" s="63">
        <v>142</v>
      </c>
      <c r="B174" s="63" t="s">
        <v>103</v>
      </c>
      <c r="C174" s="52" t="s">
        <v>16</v>
      </c>
      <c r="D174" s="52" t="s">
        <v>3265</v>
      </c>
      <c r="E174" s="152">
        <v>45009</v>
      </c>
      <c r="F174" s="63" t="s">
        <v>3266</v>
      </c>
      <c r="G174" s="63" t="s">
        <v>3267</v>
      </c>
      <c r="H174" s="152">
        <v>45078</v>
      </c>
      <c r="I174" s="152">
        <v>48944</v>
      </c>
      <c r="J174" s="52" t="s">
        <v>2963</v>
      </c>
      <c r="K174" s="63"/>
      <c r="L174" s="63"/>
      <c r="M174" s="63" t="s">
        <v>3307</v>
      </c>
      <c r="N174" s="52" t="s">
        <v>3306</v>
      </c>
      <c r="O174" s="53">
        <v>45068</v>
      </c>
      <c r="P174" s="53">
        <v>45160</v>
      </c>
      <c r="Q174" s="52"/>
      <c r="R174" s="62"/>
      <c r="S174" s="62" t="s">
        <v>2894</v>
      </c>
      <c r="T174" s="55">
        <v>105.25</v>
      </c>
      <c r="U174" s="56">
        <v>2736.5</v>
      </c>
      <c r="V174" s="171" t="s">
        <v>3855</v>
      </c>
      <c r="W174" s="52"/>
      <c r="X174" s="63"/>
      <c r="Y174" s="438" t="s">
        <v>3338</v>
      </c>
    </row>
    <row r="175" spans="1:25" s="195" customFormat="1" ht="60" x14ac:dyDescent="0.25">
      <c r="A175" s="63">
        <v>143</v>
      </c>
      <c r="B175" s="63" t="s">
        <v>3300</v>
      </c>
      <c r="C175" s="52" t="s">
        <v>16</v>
      </c>
      <c r="D175" s="52" t="s">
        <v>3301</v>
      </c>
      <c r="E175" s="152">
        <v>45035</v>
      </c>
      <c r="F175" s="354">
        <v>0.58333333333333337</v>
      </c>
      <c r="G175" s="52" t="s">
        <v>3302</v>
      </c>
      <c r="H175" s="152">
        <v>45061</v>
      </c>
      <c r="I175" s="152">
        <v>48944</v>
      </c>
      <c r="J175" s="52" t="s">
        <v>2963</v>
      </c>
      <c r="K175" s="63"/>
      <c r="L175" s="63"/>
      <c r="M175" s="63" t="s">
        <v>3326</v>
      </c>
      <c r="N175" s="52" t="s">
        <v>3493</v>
      </c>
      <c r="O175" s="53">
        <v>45106</v>
      </c>
      <c r="P175" s="53">
        <v>45198</v>
      </c>
      <c r="Q175" s="52"/>
      <c r="R175" s="62" t="s">
        <v>3327</v>
      </c>
      <c r="S175" s="62"/>
      <c r="T175" s="55">
        <v>105.25</v>
      </c>
      <c r="U175" s="56">
        <v>2105</v>
      </c>
      <c r="V175" s="215" t="s">
        <v>1017</v>
      </c>
      <c r="W175" s="52"/>
      <c r="X175" s="63"/>
      <c r="Y175" s="729" t="s">
        <v>3341</v>
      </c>
    </row>
    <row r="176" spans="1:25" ht="30" x14ac:dyDescent="0.25">
      <c r="A176" s="728">
        <v>144</v>
      </c>
      <c r="B176" s="728" t="s">
        <v>319</v>
      </c>
      <c r="C176" s="727" t="s">
        <v>16</v>
      </c>
      <c r="D176" s="727" t="s">
        <v>3315</v>
      </c>
      <c r="E176" s="702">
        <v>45069</v>
      </c>
      <c r="F176" s="483">
        <v>0.35416666666666669</v>
      </c>
      <c r="G176" s="727" t="s">
        <v>3316</v>
      </c>
      <c r="H176" s="702">
        <v>45080</v>
      </c>
      <c r="I176" s="702" t="s">
        <v>3317</v>
      </c>
      <c r="J176" s="727" t="s">
        <v>2963</v>
      </c>
      <c r="K176" s="728"/>
      <c r="L176" s="728"/>
      <c r="M176" s="728"/>
      <c r="N176" s="727"/>
      <c r="O176" s="727"/>
      <c r="P176" s="727"/>
      <c r="Q176" s="727"/>
      <c r="R176" s="618"/>
      <c r="S176" s="618"/>
      <c r="T176" s="26"/>
      <c r="U176" s="24"/>
      <c r="V176" s="24"/>
      <c r="W176" s="727"/>
      <c r="X176" s="728"/>
      <c r="Y176" s="407" t="s">
        <v>3354</v>
      </c>
    </row>
    <row r="177" spans="1:25" s="195" customFormat="1" ht="30" x14ac:dyDescent="0.25">
      <c r="A177" s="672">
        <v>145</v>
      </c>
      <c r="B177" s="63" t="s">
        <v>3345</v>
      </c>
      <c r="C177" s="52" t="s">
        <v>54</v>
      </c>
      <c r="D177" s="52" t="s">
        <v>3346</v>
      </c>
      <c r="E177" s="152">
        <v>45111</v>
      </c>
      <c r="F177" s="354">
        <v>0.67708333333333337</v>
      </c>
      <c r="G177" s="63" t="s">
        <v>3347</v>
      </c>
      <c r="H177" s="152">
        <v>45108</v>
      </c>
      <c r="I177" s="152">
        <v>45473</v>
      </c>
      <c r="J177" s="52" t="s">
        <v>569</v>
      </c>
      <c r="K177" s="63"/>
      <c r="L177" s="63"/>
      <c r="M177" s="63" t="s">
        <v>3355</v>
      </c>
      <c r="N177" s="52" t="s">
        <v>3356</v>
      </c>
      <c r="O177" s="52" t="s">
        <v>3365</v>
      </c>
      <c r="P177" s="53">
        <v>45217</v>
      </c>
      <c r="Q177" s="52"/>
      <c r="R177" s="62" t="s">
        <v>735</v>
      </c>
      <c r="S177" s="62"/>
      <c r="T177" s="55">
        <v>105.25</v>
      </c>
      <c r="U177" s="56">
        <v>315.75</v>
      </c>
      <c r="V177" s="171" t="s">
        <v>4028</v>
      </c>
      <c r="W177" s="52"/>
      <c r="X177" s="63"/>
      <c r="Y177" s="438" t="s">
        <v>3357</v>
      </c>
    </row>
    <row r="178" spans="1:25" ht="45" x14ac:dyDescent="0.25">
      <c r="A178" s="498">
        <v>146</v>
      </c>
      <c r="B178" s="975" t="s">
        <v>319</v>
      </c>
      <c r="C178" s="977" t="s">
        <v>16</v>
      </c>
      <c r="D178" s="750" t="s">
        <v>3409</v>
      </c>
      <c r="E178" s="149">
        <v>45138</v>
      </c>
      <c r="F178" s="309">
        <v>0.35416666666666669</v>
      </c>
      <c r="G178" s="750" t="s">
        <v>3378</v>
      </c>
      <c r="H178" s="149">
        <v>45128</v>
      </c>
      <c r="I178" s="149">
        <v>62295</v>
      </c>
      <c r="J178" s="750" t="s">
        <v>2963</v>
      </c>
      <c r="K178" s="112"/>
      <c r="L178" s="112"/>
      <c r="M178" s="112" t="s">
        <v>3394</v>
      </c>
      <c r="N178" s="750" t="s">
        <v>3395</v>
      </c>
      <c r="O178" s="750" t="s">
        <v>3399</v>
      </c>
      <c r="P178" s="750" t="s">
        <v>484</v>
      </c>
      <c r="Q178" s="750"/>
      <c r="R178" s="145"/>
      <c r="S178" s="145" t="s">
        <v>3396</v>
      </c>
      <c r="T178" s="105">
        <v>105.25</v>
      </c>
      <c r="U178" s="119">
        <v>1052.25</v>
      </c>
      <c r="V178" s="276"/>
      <c r="W178" s="727"/>
      <c r="X178" s="728"/>
      <c r="Y178" s="407" t="s">
        <v>3398</v>
      </c>
    </row>
    <row r="179" spans="1:25" s="137" customFormat="1" x14ac:dyDescent="0.25">
      <c r="A179" s="112"/>
      <c r="B179" s="976"/>
      <c r="C179" s="978"/>
      <c r="D179" s="750" t="s">
        <v>3410</v>
      </c>
      <c r="E179" s="149">
        <v>45180</v>
      </c>
      <c r="F179" s="309">
        <v>0.66388888888888886</v>
      </c>
      <c r="G179" s="750" t="s">
        <v>2789</v>
      </c>
      <c r="H179" s="112"/>
      <c r="I179" s="112"/>
      <c r="J179" s="112"/>
      <c r="K179" s="112"/>
      <c r="L179" s="112"/>
      <c r="M179" s="112"/>
      <c r="N179" s="750"/>
      <c r="O179" s="750"/>
      <c r="P179" s="750"/>
      <c r="Q179" s="750"/>
      <c r="R179" s="145"/>
      <c r="S179" s="145"/>
      <c r="T179" s="105"/>
      <c r="U179" s="119"/>
      <c r="V179" s="119"/>
      <c r="W179" s="743"/>
      <c r="X179" s="112"/>
      <c r="Y179" s="643"/>
    </row>
    <row r="180" spans="1:25" s="195" customFormat="1" ht="30" x14ac:dyDescent="0.25">
      <c r="A180" s="63">
        <v>147</v>
      </c>
      <c r="B180" s="63" t="s">
        <v>319</v>
      </c>
      <c r="C180" s="52" t="s">
        <v>16</v>
      </c>
      <c r="D180" s="52" t="s">
        <v>3411</v>
      </c>
      <c r="E180" s="152">
        <v>45180</v>
      </c>
      <c r="F180" s="354">
        <v>0.66388888888888886</v>
      </c>
      <c r="G180" s="52" t="s">
        <v>3412</v>
      </c>
      <c r="H180" s="63"/>
      <c r="I180" s="152"/>
      <c r="J180" s="52" t="s">
        <v>2837</v>
      </c>
      <c r="K180" s="63"/>
      <c r="L180" s="63"/>
      <c r="M180" s="63" t="s">
        <v>3438</v>
      </c>
      <c r="N180" s="52" t="s">
        <v>3439</v>
      </c>
      <c r="O180" s="53">
        <v>45217</v>
      </c>
      <c r="P180" s="53">
        <v>44944</v>
      </c>
      <c r="Q180" s="52"/>
      <c r="R180" s="62" t="s">
        <v>3260</v>
      </c>
      <c r="S180" s="62"/>
      <c r="T180" s="55">
        <v>105.25</v>
      </c>
      <c r="U180" s="56">
        <v>947.25</v>
      </c>
      <c r="V180" s="171" t="s">
        <v>3612</v>
      </c>
      <c r="W180" s="52"/>
      <c r="X180" s="63"/>
      <c r="Y180" s="438"/>
    </row>
    <row r="181" spans="1:25" s="195" customFormat="1" ht="45" x14ac:dyDescent="0.25">
      <c r="A181" s="63">
        <v>148</v>
      </c>
      <c r="B181" s="63" t="s">
        <v>3421</v>
      </c>
      <c r="C181" s="63" t="s">
        <v>529</v>
      </c>
      <c r="D181" s="52" t="s">
        <v>3420</v>
      </c>
      <c r="E181" s="152">
        <v>45191</v>
      </c>
      <c r="F181" s="354">
        <v>0.40972222222222227</v>
      </c>
      <c r="G181" s="52" t="s">
        <v>3419</v>
      </c>
      <c r="H181" s="152"/>
      <c r="I181" s="152"/>
      <c r="J181" s="52" t="s">
        <v>2963</v>
      </c>
      <c r="K181" s="63"/>
      <c r="L181" s="52" t="s">
        <v>3440</v>
      </c>
      <c r="M181" s="63" t="s">
        <v>3435</v>
      </c>
      <c r="N181" s="52" t="s">
        <v>3436</v>
      </c>
      <c r="O181" s="53">
        <v>45203</v>
      </c>
      <c r="P181" s="53">
        <v>44930</v>
      </c>
      <c r="Q181" s="52"/>
      <c r="R181" s="62" t="s">
        <v>3437</v>
      </c>
      <c r="S181" s="62"/>
      <c r="T181" s="55">
        <v>105.25</v>
      </c>
      <c r="U181" s="56">
        <v>1684</v>
      </c>
      <c r="V181" s="215" t="s">
        <v>1017</v>
      </c>
      <c r="W181" s="52"/>
      <c r="X181" s="63"/>
      <c r="Y181" s="438"/>
    </row>
    <row r="182" spans="1:25" s="195" customFormat="1" ht="30" x14ac:dyDescent="0.25">
      <c r="A182" s="63">
        <v>149</v>
      </c>
      <c r="B182" s="63" t="s">
        <v>409</v>
      </c>
      <c r="C182" s="52" t="s">
        <v>16</v>
      </c>
      <c r="D182" s="52" t="s">
        <v>3441</v>
      </c>
      <c r="E182" s="152">
        <v>45203</v>
      </c>
      <c r="F182" s="354">
        <v>0.65277777777777779</v>
      </c>
      <c r="G182" s="52" t="s">
        <v>3442</v>
      </c>
      <c r="H182" s="152">
        <v>45227</v>
      </c>
      <c r="I182" s="152">
        <v>48880</v>
      </c>
      <c r="J182" s="52" t="s">
        <v>3443</v>
      </c>
      <c r="K182" s="63"/>
      <c r="L182" s="63"/>
      <c r="M182" s="63"/>
      <c r="N182" s="52"/>
      <c r="O182" s="52"/>
      <c r="P182" s="52"/>
      <c r="Q182" s="52"/>
      <c r="R182" s="62"/>
      <c r="S182" s="62"/>
      <c r="T182" s="55"/>
      <c r="U182" s="56"/>
      <c r="V182" s="56"/>
      <c r="W182" s="52"/>
      <c r="X182" s="63"/>
      <c r="Y182" s="438"/>
    </row>
    <row r="183" spans="1:25" s="137" customFormat="1" ht="81" customHeight="1" x14ac:dyDescent="0.25">
      <c r="A183" s="112"/>
      <c r="B183" s="112" t="s">
        <v>409</v>
      </c>
      <c r="C183" s="749" t="s">
        <v>16</v>
      </c>
      <c r="D183" s="749" t="s">
        <v>3473</v>
      </c>
      <c r="E183" s="149">
        <v>45246</v>
      </c>
      <c r="F183" s="309">
        <v>0.37847222222222227</v>
      </c>
      <c r="G183" s="749" t="s">
        <v>2789</v>
      </c>
      <c r="H183" s="149"/>
      <c r="I183" s="149"/>
      <c r="J183" s="749" t="s">
        <v>3474</v>
      </c>
      <c r="K183" s="112"/>
      <c r="L183" s="112"/>
      <c r="M183" s="112"/>
      <c r="N183" s="749"/>
      <c r="O183" s="749"/>
      <c r="P183" s="749"/>
      <c r="Q183" s="749"/>
      <c r="R183" s="145"/>
      <c r="S183" s="145"/>
      <c r="T183" s="105"/>
      <c r="U183" s="119"/>
      <c r="V183" s="119"/>
      <c r="W183" s="749"/>
      <c r="X183" s="112"/>
      <c r="Y183" s="643"/>
    </row>
    <row r="184" spans="1:25" s="195" customFormat="1" ht="90.75" customHeight="1" x14ac:dyDescent="0.25">
      <c r="A184" s="63"/>
      <c r="B184" s="63" t="s">
        <v>409</v>
      </c>
      <c r="C184" s="52"/>
      <c r="D184" s="52"/>
      <c r="E184" s="152"/>
      <c r="F184" s="354"/>
      <c r="G184" s="52" t="s">
        <v>3973</v>
      </c>
      <c r="H184" s="152"/>
      <c r="I184" s="152"/>
      <c r="J184" s="52" t="s">
        <v>3968</v>
      </c>
      <c r="K184" s="63"/>
      <c r="L184" s="63"/>
      <c r="M184" s="63" t="s">
        <v>3969</v>
      </c>
      <c r="N184" s="52" t="s">
        <v>3970</v>
      </c>
      <c r="O184" s="53">
        <v>45288</v>
      </c>
      <c r="P184" s="52"/>
      <c r="Q184" s="52"/>
      <c r="R184" s="62" t="s">
        <v>3971</v>
      </c>
      <c r="S184" s="62" t="s">
        <v>3972</v>
      </c>
      <c r="T184" s="55">
        <v>105.25</v>
      </c>
      <c r="U184" s="56">
        <f>T184*3987</f>
        <v>419631.75</v>
      </c>
      <c r="V184" s="56" t="s">
        <v>784</v>
      </c>
      <c r="W184" s="52"/>
      <c r="X184" s="63"/>
      <c r="Y184" s="438"/>
    </row>
    <row r="185" spans="1:25" s="195" customFormat="1" ht="45" x14ac:dyDescent="0.25">
      <c r="A185" s="672">
        <v>150</v>
      </c>
      <c r="B185" s="63" t="s">
        <v>103</v>
      </c>
      <c r="C185" s="52" t="s">
        <v>16</v>
      </c>
      <c r="D185" s="52" t="s">
        <v>3446</v>
      </c>
      <c r="E185" s="152">
        <v>45218</v>
      </c>
      <c r="F185" s="354">
        <v>0.63194444444444442</v>
      </c>
      <c r="G185" s="52" t="s">
        <v>3447</v>
      </c>
      <c r="H185" s="152">
        <v>45200</v>
      </c>
      <c r="I185" s="152">
        <v>48944</v>
      </c>
      <c r="J185" s="52" t="s">
        <v>2963</v>
      </c>
      <c r="K185" s="63"/>
      <c r="L185" s="63"/>
      <c r="M185" s="63" t="s">
        <v>3503</v>
      </c>
      <c r="N185" s="52" t="s">
        <v>3504</v>
      </c>
      <c r="O185" s="53">
        <v>45315</v>
      </c>
      <c r="P185" s="53">
        <v>45406</v>
      </c>
      <c r="Q185" s="52"/>
      <c r="R185" s="62" t="s">
        <v>3327</v>
      </c>
      <c r="S185" s="62" t="s">
        <v>1961</v>
      </c>
      <c r="T185" s="55">
        <v>105.25</v>
      </c>
      <c r="U185" s="56">
        <v>4315.25</v>
      </c>
      <c r="V185" s="171" t="s">
        <v>4025</v>
      </c>
      <c r="W185" s="52"/>
      <c r="X185" s="63"/>
      <c r="Y185" s="438" t="s">
        <v>3505</v>
      </c>
    </row>
    <row r="186" spans="1:25" s="195" customFormat="1" ht="60" x14ac:dyDescent="0.25">
      <c r="A186" s="63">
        <v>151</v>
      </c>
      <c r="B186" s="63" t="s">
        <v>409</v>
      </c>
      <c r="C186" s="52" t="s">
        <v>16</v>
      </c>
      <c r="D186" s="52" t="s">
        <v>3575</v>
      </c>
      <c r="E186" s="152">
        <v>45362</v>
      </c>
      <c r="F186" s="354">
        <v>0.5756944444444444</v>
      </c>
      <c r="G186" s="52" t="s">
        <v>3576</v>
      </c>
      <c r="H186" s="152">
        <v>45382</v>
      </c>
      <c r="I186" s="152">
        <v>49034</v>
      </c>
      <c r="J186" s="52" t="s">
        <v>2963</v>
      </c>
      <c r="K186" s="63"/>
      <c r="L186" s="52" t="s">
        <v>3577</v>
      </c>
      <c r="M186" s="63" t="s">
        <v>3603</v>
      </c>
      <c r="N186" s="52" t="s">
        <v>3602</v>
      </c>
      <c r="O186" s="53">
        <v>45398</v>
      </c>
      <c r="P186" s="53">
        <v>45489</v>
      </c>
      <c r="Q186" s="52"/>
      <c r="R186" s="62" t="s">
        <v>3396</v>
      </c>
      <c r="S186" s="62"/>
      <c r="T186" s="55">
        <v>105.25</v>
      </c>
      <c r="U186" s="56">
        <v>1052.5</v>
      </c>
      <c r="V186" s="171" t="s">
        <v>4104</v>
      </c>
      <c r="W186" s="52"/>
      <c r="X186" s="63"/>
      <c r="Y186" s="438"/>
    </row>
    <row r="187" spans="1:25" s="195" customFormat="1" ht="45" x14ac:dyDescent="0.25">
      <c r="A187" s="63">
        <v>152</v>
      </c>
      <c r="B187" s="63" t="s">
        <v>319</v>
      </c>
      <c r="C187" s="52" t="s">
        <v>16</v>
      </c>
      <c r="D187" s="52" t="s">
        <v>3631</v>
      </c>
      <c r="E187" s="152">
        <v>45426</v>
      </c>
      <c r="F187" s="354">
        <v>0.4375</v>
      </c>
      <c r="G187" s="52" t="s">
        <v>3632</v>
      </c>
      <c r="H187" s="152">
        <v>45443</v>
      </c>
      <c r="I187" s="152">
        <v>49095</v>
      </c>
      <c r="J187" s="52" t="s">
        <v>2963</v>
      </c>
      <c r="K187" s="63"/>
      <c r="L187" s="63"/>
      <c r="M187" s="63" t="s">
        <v>3655</v>
      </c>
      <c r="N187" s="52" t="s">
        <v>3654</v>
      </c>
      <c r="O187" s="53">
        <v>45485</v>
      </c>
      <c r="P187" s="53">
        <v>45577</v>
      </c>
      <c r="Q187" s="52"/>
      <c r="R187" s="62" t="s">
        <v>735</v>
      </c>
      <c r="S187" s="62"/>
      <c r="T187" s="55">
        <v>105.25</v>
      </c>
      <c r="U187" s="56">
        <v>315.75</v>
      </c>
      <c r="V187" s="171" t="s">
        <v>3781</v>
      </c>
      <c r="W187" s="52"/>
      <c r="X187" s="63"/>
      <c r="Y187" s="438"/>
    </row>
    <row r="188" spans="1:25" s="195" customFormat="1" x14ac:dyDescent="0.25">
      <c r="A188" s="672">
        <v>153</v>
      </c>
      <c r="B188" s="63" t="s">
        <v>3712</v>
      </c>
      <c r="C188" s="63" t="s">
        <v>3713</v>
      </c>
      <c r="D188" s="52" t="s">
        <v>3714</v>
      </c>
      <c r="E188" s="152">
        <v>45499</v>
      </c>
      <c r="F188" s="354">
        <v>0.50694444444444442</v>
      </c>
      <c r="G188" s="63" t="s">
        <v>3715</v>
      </c>
      <c r="H188" s="63" t="s">
        <v>3716</v>
      </c>
      <c r="I188" s="152">
        <v>47289</v>
      </c>
      <c r="J188" s="63" t="s">
        <v>3717</v>
      </c>
      <c r="K188" s="63"/>
      <c r="L188" s="63"/>
      <c r="M188" s="63" t="s">
        <v>3736</v>
      </c>
      <c r="N188" s="52" t="s">
        <v>3737</v>
      </c>
      <c r="O188" s="53">
        <v>45526</v>
      </c>
      <c r="P188" s="53">
        <v>45618</v>
      </c>
      <c r="Q188" s="52"/>
      <c r="R188" s="62"/>
      <c r="S188" s="62" t="s">
        <v>923</v>
      </c>
      <c r="T188" s="55">
        <v>105.25</v>
      </c>
      <c r="U188" s="56">
        <v>105.25</v>
      </c>
      <c r="V188" s="215" t="s">
        <v>1017</v>
      </c>
      <c r="W188" s="52"/>
      <c r="X188" s="63"/>
      <c r="Y188" s="438"/>
    </row>
    <row r="189" spans="1:25" s="195" customFormat="1" ht="45" x14ac:dyDescent="0.25">
      <c r="A189" s="63">
        <v>154</v>
      </c>
      <c r="B189" s="63" t="s">
        <v>319</v>
      </c>
      <c r="C189" s="52" t="s">
        <v>16</v>
      </c>
      <c r="D189" s="52" t="s">
        <v>3739</v>
      </c>
      <c r="E189" s="152">
        <v>45511</v>
      </c>
      <c r="F189" s="354">
        <v>0.61875000000000002</v>
      </c>
      <c r="G189" s="52" t="s">
        <v>3762</v>
      </c>
      <c r="H189" s="152">
        <v>45565</v>
      </c>
      <c r="I189" s="152">
        <v>49217</v>
      </c>
      <c r="J189" s="63" t="s">
        <v>3740</v>
      </c>
      <c r="K189" s="63"/>
      <c r="L189" s="63">
        <v>79116166205</v>
      </c>
      <c r="M189" s="63" t="s">
        <v>3760</v>
      </c>
      <c r="N189" s="52" t="s">
        <v>3761</v>
      </c>
      <c r="O189" s="53">
        <v>45560</v>
      </c>
      <c r="P189" s="52"/>
      <c r="Q189" s="52"/>
      <c r="R189" s="62" t="s">
        <v>827</v>
      </c>
      <c r="S189" s="62"/>
      <c r="T189" s="55">
        <v>105.25</v>
      </c>
      <c r="U189" s="56">
        <v>842</v>
      </c>
      <c r="V189" s="171" t="s">
        <v>4098</v>
      </c>
      <c r="W189" s="52"/>
      <c r="X189" s="63"/>
      <c r="Y189" s="438"/>
    </row>
    <row r="190" spans="1:25" s="849" customFormat="1" ht="45" x14ac:dyDescent="0.25">
      <c r="A190" s="839">
        <v>155</v>
      </c>
      <c r="B190" s="839" t="s">
        <v>103</v>
      </c>
      <c r="C190" s="815" t="s">
        <v>16</v>
      </c>
      <c r="D190" s="815" t="s">
        <v>3757</v>
      </c>
      <c r="E190" s="840">
        <v>45539</v>
      </c>
      <c r="F190" s="841">
        <v>0.38541666666666669</v>
      </c>
      <c r="G190" s="815" t="s">
        <v>3759</v>
      </c>
      <c r="H190" s="840">
        <v>45566</v>
      </c>
      <c r="I190" s="840">
        <v>49309</v>
      </c>
      <c r="J190" s="815" t="s">
        <v>2963</v>
      </c>
      <c r="K190" s="839"/>
      <c r="L190" s="815" t="s">
        <v>3758</v>
      </c>
      <c r="M190" s="839"/>
      <c r="N190" s="815"/>
      <c r="O190" s="815"/>
      <c r="P190" s="815"/>
      <c r="Q190" s="815"/>
      <c r="R190" s="845"/>
      <c r="S190" s="845"/>
      <c r="T190" s="846"/>
      <c r="U190" s="847"/>
      <c r="V190" s="847"/>
      <c r="W190" s="815"/>
      <c r="X190" s="839"/>
      <c r="Y190" s="848"/>
    </row>
    <row r="191" spans="1:25" s="849" customFormat="1" ht="45" x14ac:dyDescent="0.25">
      <c r="A191" s="839">
        <v>156</v>
      </c>
      <c r="B191" s="839" t="s">
        <v>409</v>
      </c>
      <c r="C191" s="815" t="s">
        <v>16</v>
      </c>
      <c r="D191" s="815" t="s">
        <v>3766</v>
      </c>
      <c r="E191" s="840">
        <v>45559</v>
      </c>
      <c r="F191" s="841">
        <v>0.65763888888888888</v>
      </c>
      <c r="G191" s="815" t="s">
        <v>3767</v>
      </c>
      <c r="H191" s="840">
        <v>45566</v>
      </c>
      <c r="I191" s="840">
        <v>49309</v>
      </c>
      <c r="J191" s="815" t="s">
        <v>2963</v>
      </c>
      <c r="K191" s="839"/>
      <c r="L191" s="815" t="s">
        <v>3768</v>
      </c>
      <c r="M191" s="839"/>
      <c r="N191" s="815"/>
      <c r="O191" s="815"/>
      <c r="P191" s="815"/>
      <c r="Q191" s="815"/>
      <c r="R191" s="845"/>
      <c r="S191" s="845"/>
      <c r="T191" s="846"/>
      <c r="U191" s="847"/>
      <c r="V191" s="847"/>
      <c r="W191" s="815"/>
      <c r="X191" s="839"/>
      <c r="Y191" s="848"/>
    </row>
    <row r="192" spans="1:25" s="195" customFormat="1" ht="30" x14ac:dyDescent="0.25">
      <c r="A192" s="63">
        <v>157</v>
      </c>
      <c r="B192" s="63" t="s">
        <v>409</v>
      </c>
      <c r="C192" s="52" t="s">
        <v>16</v>
      </c>
      <c r="D192" s="52" t="s">
        <v>3808</v>
      </c>
      <c r="E192" s="152">
        <v>45604</v>
      </c>
      <c r="F192" s="354">
        <v>0.51041666666666663</v>
      </c>
      <c r="G192" s="52" t="s">
        <v>3809</v>
      </c>
      <c r="H192" s="152">
        <v>45627</v>
      </c>
      <c r="I192" s="152">
        <v>49309</v>
      </c>
      <c r="J192" s="52" t="s">
        <v>2963</v>
      </c>
      <c r="K192" s="63"/>
      <c r="L192" s="63"/>
      <c r="M192" s="63" t="s">
        <v>3851</v>
      </c>
      <c r="N192" s="52" t="s">
        <v>3852</v>
      </c>
      <c r="O192" s="53">
        <v>45880</v>
      </c>
      <c r="P192" s="52" t="s">
        <v>484</v>
      </c>
      <c r="Q192" s="52"/>
      <c r="R192" s="62"/>
      <c r="S192" s="62" t="s">
        <v>3853</v>
      </c>
      <c r="T192" s="55">
        <v>105.25</v>
      </c>
      <c r="U192" s="56">
        <v>2631.25</v>
      </c>
      <c r="V192" s="215" t="s">
        <v>1017</v>
      </c>
      <c r="W192" s="52"/>
      <c r="X192" s="63"/>
      <c r="Y192" s="438" t="s">
        <v>3856</v>
      </c>
    </row>
    <row r="193" spans="1:25" s="849" customFormat="1" ht="45" x14ac:dyDescent="0.25">
      <c r="A193" s="850">
        <v>158</v>
      </c>
      <c r="B193" s="850" t="s">
        <v>319</v>
      </c>
      <c r="C193" s="842" t="s">
        <v>16</v>
      </c>
      <c r="D193" s="842" t="s">
        <v>3836</v>
      </c>
      <c r="E193" s="843">
        <v>45628</v>
      </c>
      <c r="F193" s="851">
        <v>0.69861111111111107</v>
      </c>
      <c r="G193" s="842" t="s">
        <v>3837</v>
      </c>
      <c r="H193" s="843">
        <v>45657</v>
      </c>
      <c r="I193" s="843">
        <v>49309</v>
      </c>
      <c r="J193" s="850" t="s">
        <v>3740</v>
      </c>
      <c r="K193" s="850"/>
      <c r="L193" s="850"/>
      <c r="M193" s="850" t="s">
        <v>3857</v>
      </c>
      <c r="N193" s="842"/>
      <c r="O193" s="842"/>
      <c r="P193" s="842"/>
      <c r="Q193" s="842"/>
      <c r="R193" s="852"/>
      <c r="S193" s="852"/>
      <c r="T193" s="853"/>
      <c r="U193" s="854"/>
      <c r="V193" s="854"/>
      <c r="W193" s="842"/>
      <c r="X193" s="850"/>
      <c r="Y193" s="848"/>
    </row>
    <row r="194" spans="1:25" s="728" customFormat="1" ht="30" x14ac:dyDescent="0.25">
      <c r="A194" s="728">
        <v>159</v>
      </c>
      <c r="B194" s="728" t="s">
        <v>319</v>
      </c>
      <c r="C194" s="727" t="s">
        <v>16</v>
      </c>
      <c r="D194" s="727" t="s">
        <v>3838</v>
      </c>
      <c r="E194" s="702">
        <v>45629</v>
      </c>
      <c r="F194" s="483">
        <v>0.6694444444444444</v>
      </c>
      <c r="G194" s="727" t="s">
        <v>3839</v>
      </c>
      <c r="H194" s="702">
        <v>45626</v>
      </c>
      <c r="I194" s="702">
        <v>49278</v>
      </c>
      <c r="J194" s="501" t="s">
        <v>3740</v>
      </c>
      <c r="L194" s="910" t="s">
        <v>4007</v>
      </c>
      <c r="N194" s="727"/>
      <c r="O194" s="727"/>
      <c r="P194" s="727"/>
      <c r="Q194" s="727"/>
      <c r="R194" s="618"/>
      <c r="S194" s="618"/>
      <c r="T194" s="26"/>
      <c r="U194" s="24"/>
      <c r="V194" s="24"/>
      <c r="W194" s="727"/>
      <c r="Y194" s="809"/>
    </row>
    <row r="195" spans="1:25" s="849" customFormat="1" ht="30" x14ac:dyDescent="0.25">
      <c r="A195" s="850">
        <v>160</v>
      </c>
      <c r="B195" s="850" t="s">
        <v>409</v>
      </c>
      <c r="C195" s="842" t="s">
        <v>16</v>
      </c>
      <c r="D195" s="842" t="s">
        <v>3858</v>
      </c>
      <c r="E195" s="843">
        <v>45653</v>
      </c>
      <c r="F195" s="851">
        <v>0.37847222222222227</v>
      </c>
      <c r="G195" s="842" t="s">
        <v>3859</v>
      </c>
      <c r="H195" s="869">
        <v>45597</v>
      </c>
      <c r="I195" s="843">
        <v>52962</v>
      </c>
      <c r="J195" s="842" t="s">
        <v>2963</v>
      </c>
      <c r="K195" s="995" t="s">
        <v>3948</v>
      </c>
      <c r="L195" s="996"/>
      <c r="M195" s="850"/>
      <c r="N195" s="842"/>
      <c r="O195" s="842"/>
      <c r="P195" s="870"/>
      <c r="Q195" s="870"/>
      <c r="R195" s="871"/>
      <c r="S195" s="871"/>
      <c r="T195" s="872"/>
      <c r="U195" s="873"/>
      <c r="V195" s="873"/>
      <c r="W195" s="870"/>
      <c r="X195" s="874"/>
      <c r="Y195" s="848"/>
    </row>
    <row r="196" spans="1:25" s="174" customFormat="1" ht="45" x14ac:dyDescent="0.25">
      <c r="A196" s="174">
        <v>161</v>
      </c>
      <c r="B196" s="174" t="s">
        <v>409</v>
      </c>
      <c r="C196" s="93" t="s">
        <v>16</v>
      </c>
      <c r="D196" s="93" t="s">
        <v>3860</v>
      </c>
      <c r="E196" s="153">
        <v>45685</v>
      </c>
      <c r="F196" s="386">
        <v>0.64583333333333337</v>
      </c>
      <c r="G196" s="93" t="s">
        <v>3861</v>
      </c>
      <c r="H196" s="153">
        <v>45689</v>
      </c>
      <c r="I196" s="153">
        <v>49674</v>
      </c>
      <c r="J196" s="93" t="s">
        <v>3862</v>
      </c>
      <c r="L196" s="93" t="s">
        <v>3863</v>
      </c>
      <c r="M196" s="174" t="s">
        <v>3889</v>
      </c>
      <c r="N196" s="93" t="s">
        <v>3890</v>
      </c>
      <c r="O196" s="61">
        <v>45737</v>
      </c>
      <c r="P196" s="61">
        <v>45829</v>
      </c>
      <c r="Q196" s="93"/>
      <c r="R196" s="200"/>
      <c r="S196" s="200" t="s">
        <v>3891</v>
      </c>
      <c r="T196" s="99">
        <v>105.25</v>
      </c>
      <c r="U196" s="171">
        <v>3578.5</v>
      </c>
      <c r="V196" s="171" t="s">
        <v>4103</v>
      </c>
      <c r="W196" s="93"/>
    </row>
    <row r="197" spans="1:25" s="195" customFormat="1" ht="45" x14ac:dyDescent="0.25">
      <c r="A197" s="63">
        <v>162</v>
      </c>
      <c r="B197" s="63" t="s">
        <v>3867</v>
      </c>
      <c r="C197" s="52" t="s">
        <v>16</v>
      </c>
      <c r="D197" s="52" t="s">
        <v>3868</v>
      </c>
      <c r="E197" s="152">
        <v>45692</v>
      </c>
      <c r="F197" s="354">
        <v>0.63194444444444442</v>
      </c>
      <c r="G197" s="63" t="s">
        <v>3869</v>
      </c>
      <c r="H197" s="152">
        <v>45778</v>
      </c>
      <c r="I197" s="152">
        <v>49674</v>
      </c>
      <c r="J197" s="52" t="s">
        <v>3862</v>
      </c>
      <c r="K197" s="63"/>
      <c r="L197" s="63"/>
      <c r="M197" s="63" t="s">
        <v>3901</v>
      </c>
      <c r="N197" s="52" t="s">
        <v>3899</v>
      </c>
      <c r="O197" s="876">
        <v>45744</v>
      </c>
      <c r="P197" s="61">
        <v>45836</v>
      </c>
      <c r="Q197" s="52"/>
      <c r="R197" s="62" t="s">
        <v>3396</v>
      </c>
      <c r="S197" s="62" t="s">
        <v>739</v>
      </c>
      <c r="T197" s="55">
        <v>105.25</v>
      </c>
      <c r="U197" s="56">
        <v>1052.5</v>
      </c>
      <c r="V197" s="171" t="s">
        <v>4027</v>
      </c>
      <c r="W197" s="52"/>
      <c r="X197" s="63"/>
      <c r="Y197" s="438"/>
    </row>
    <row r="198" spans="1:25" s="849" customFormat="1" ht="45" x14ac:dyDescent="0.25">
      <c r="A198" s="850">
        <v>163</v>
      </c>
      <c r="B198" s="839" t="s">
        <v>409</v>
      </c>
      <c r="C198" s="815" t="s">
        <v>16</v>
      </c>
      <c r="D198" s="842" t="s">
        <v>3870</v>
      </c>
      <c r="E198" s="843">
        <v>45695</v>
      </c>
      <c r="F198" s="851">
        <v>0.63888888888888895</v>
      </c>
      <c r="G198" s="842" t="s">
        <v>3871</v>
      </c>
      <c r="H198" s="843">
        <v>45693</v>
      </c>
      <c r="I198" s="843">
        <v>48944</v>
      </c>
      <c r="J198" s="815" t="s">
        <v>3862</v>
      </c>
      <c r="K198" s="850"/>
      <c r="L198" s="850"/>
      <c r="M198" s="850" t="s">
        <v>3916</v>
      </c>
      <c r="N198" s="842"/>
      <c r="O198" s="842"/>
      <c r="P198" s="842"/>
      <c r="Q198" s="842"/>
      <c r="R198" s="852"/>
      <c r="S198" s="852"/>
      <c r="T198" s="853"/>
      <c r="U198" s="854"/>
      <c r="V198" s="854"/>
      <c r="W198" s="842"/>
      <c r="X198" s="850"/>
      <c r="Y198" s="848"/>
    </row>
    <row r="199" spans="1:25" ht="45" x14ac:dyDescent="0.25">
      <c r="A199" s="41">
        <v>164</v>
      </c>
      <c r="B199" s="728" t="s">
        <v>409</v>
      </c>
      <c r="C199" s="727" t="s">
        <v>16</v>
      </c>
      <c r="D199" s="835" t="s">
        <v>3874</v>
      </c>
      <c r="E199" s="42">
        <v>45695</v>
      </c>
      <c r="F199" s="808">
        <v>0.64236111111111105</v>
      </c>
      <c r="G199" s="835" t="s">
        <v>3872</v>
      </c>
      <c r="H199" s="42">
        <v>45693</v>
      </c>
      <c r="I199" s="42">
        <v>48944</v>
      </c>
      <c r="J199" s="727" t="s">
        <v>3862</v>
      </c>
      <c r="K199" s="728"/>
      <c r="L199" s="728"/>
      <c r="M199" s="728"/>
      <c r="N199" s="727"/>
      <c r="O199" s="727"/>
      <c r="P199" s="727"/>
      <c r="Q199" s="727"/>
      <c r="R199" s="618"/>
      <c r="S199" s="618"/>
      <c r="T199" s="26"/>
      <c r="U199" s="24"/>
      <c r="V199" s="24"/>
      <c r="W199" s="727"/>
      <c r="X199" s="728"/>
    </row>
    <row r="200" spans="1:25" ht="75" x14ac:dyDescent="0.25">
      <c r="A200" s="41">
        <v>165</v>
      </c>
      <c r="B200" s="728" t="s">
        <v>409</v>
      </c>
      <c r="C200" s="727" t="s">
        <v>16</v>
      </c>
      <c r="D200" s="835" t="s">
        <v>3875</v>
      </c>
      <c r="E200" s="42">
        <v>45695</v>
      </c>
      <c r="F200" s="808">
        <v>0.66319444444444442</v>
      </c>
      <c r="G200" s="835" t="s">
        <v>3873</v>
      </c>
      <c r="H200" s="42">
        <v>45693</v>
      </c>
      <c r="I200" s="42">
        <v>48944</v>
      </c>
      <c r="J200" s="727" t="s">
        <v>3862</v>
      </c>
      <c r="K200" s="41"/>
      <c r="L200" s="41"/>
      <c r="M200" s="41"/>
      <c r="N200" s="834"/>
      <c r="O200" s="834"/>
      <c r="P200" s="727"/>
      <c r="Q200" s="727"/>
      <c r="R200" s="618"/>
      <c r="S200" s="618"/>
      <c r="T200" s="26"/>
      <c r="U200" s="24"/>
      <c r="V200" s="24"/>
      <c r="W200" s="727"/>
      <c r="X200" s="728"/>
    </row>
    <row r="201" spans="1:25" s="849" customFormat="1" ht="45" x14ac:dyDescent="0.25">
      <c r="A201" s="850">
        <v>166</v>
      </c>
      <c r="B201" s="839" t="s">
        <v>409</v>
      </c>
      <c r="C201" s="815" t="s">
        <v>16</v>
      </c>
      <c r="D201" s="842" t="s">
        <v>3876</v>
      </c>
      <c r="E201" s="843">
        <v>45699</v>
      </c>
      <c r="F201" s="851">
        <v>0.72569444444444453</v>
      </c>
      <c r="G201" s="842" t="s">
        <v>3878</v>
      </c>
      <c r="H201" s="843">
        <v>45703</v>
      </c>
      <c r="I201" s="843">
        <v>49674</v>
      </c>
      <c r="J201" s="815" t="s">
        <v>3862</v>
      </c>
      <c r="K201" s="839"/>
      <c r="L201" s="815"/>
      <c r="M201" s="839" t="s">
        <v>3915</v>
      </c>
      <c r="N201" s="815"/>
      <c r="O201" s="815"/>
      <c r="P201" s="815"/>
      <c r="Q201" s="815"/>
      <c r="R201" s="845"/>
      <c r="S201" s="845"/>
      <c r="T201" s="846"/>
      <c r="U201" s="847"/>
      <c r="V201" s="847"/>
      <c r="W201" s="815"/>
      <c r="X201" s="839"/>
      <c r="Y201" s="848"/>
    </row>
    <row r="202" spans="1:25" s="849" customFormat="1" ht="45" x14ac:dyDescent="0.25">
      <c r="A202" s="839">
        <v>167</v>
      </c>
      <c r="B202" s="839" t="s">
        <v>409</v>
      </c>
      <c r="C202" s="815" t="s">
        <v>16</v>
      </c>
      <c r="D202" s="815" t="s">
        <v>3877</v>
      </c>
      <c r="E202" s="840">
        <v>45699</v>
      </c>
      <c r="F202" s="841">
        <v>0.72916666666666663</v>
      </c>
      <c r="G202" s="842" t="s">
        <v>3879</v>
      </c>
      <c r="H202" s="843">
        <v>45703</v>
      </c>
      <c r="I202" s="843">
        <v>49674</v>
      </c>
      <c r="J202" s="815" t="s">
        <v>3862</v>
      </c>
      <c r="K202" s="844"/>
      <c r="L202" s="815"/>
      <c r="M202" s="839" t="s">
        <v>3914</v>
      </c>
      <c r="N202" s="815"/>
      <c r="O202" s="815"/>
      <c r="P202" s="815"/>
      <c r="Q202" s="815"/>
      <c r="R202" s="845"/>
      <c r="S202" s="845"/>
      <c r="T202" s="846"/>
      <c r="U202" s="847"/>
      <c r="V202" s="847"/>
      <c r="W202" s="815"/>
      <c r="X202" s="839"/>
      <c r="Y202" s="848"/>
    </row>
    <row r="203" spans="1:25" s="195" customFormat="1" ht="45" customHeight="1" x14ac:dyDescent="0.25">
      <c r="A203" s="63">
        <v>168</v>
      </c>
      <c r="B203" s="63" t="s">
        <v>3885</v>
      </c>
      <c r="C203" s="868" t="s">
        <v>16</v>
      </c>
      <c r="D203" s="52" t="s">
        <v>3886</v>
      </c>
      <c r="E203" s="152">
        <v>45701</v>
      </c>
      <c r="F203" s="354">
        <v>0.61458333333333337</v>
      </c>
      <c r="G203" s="52" t="s">
        <v>3887</v>
      </c>
      <c r="H203" s="152">
        <v>45703</v>
      </c>
      <c r="I203" s="152">
        <v>49309</v>
      </c>
      <c r="J203" s="52" t="s">
        <v>3647</v>
      </c>
      <c r="K203" s="63"/>
      <c r="L203" s="52"/>
      <c r="M203" s="63" t="s">
        <v>3938</v>
      </c>
      <c r="N203" s="52" t="s">
        <v>3939</v>
      </c>
      <c r="O203" s="53">
        <v>45749</v>
      </c>
      <c r="P203" s="57" t="s">
        <v>3954</v>
      </c>
      <c r="Q203" s="52"/>
      <c r="R203" s="62" t="s">
        <v>827</v>
      </c>
      <c r="S203" s="62" t="s">
        <v>923</v>
      </c>
      <c r="T203" s="55">
        <v>105.25</v>
      </c>
      <c r="U203" s="56">
        <f>9*105.25</f>
        <v>947.25</v>
      </c>
      <c r="V203" s="215" t="s">
        <v>1017</v>
      </c>
      <c r="W203" s="52"/>
      <c r="X203" s="63"/>
      <c r="Y203" s="438"/>
    </row>
    <row r="204" spans="1:25" s="195" customFormat="1" ht="30" x14ac:dyDescent="0.25">
      <c r="A204" s="918">
        <v>169</v>
      </c>
      <c r="B204" s="918" t="s">
        <v>3421</v>
      </c>
      <c r="C204" s="919" t="s">
        <v>529</v>
      </c>
      <c r="D204" s="435" t="s">
        <v>3892</v>
      </c>
      <c r="E204" s="921">
        <v>45706</v>
      </c>
      <c r="F204" s="585">
        <v>0.65208333333333335</v>
      </c>
      <c r="G204" s="919" t="s">
        <v>3893</v>
      </c>
      <c r="H204" s="921">
        <v>45717</v>
      </c>
      <c r="I204" s="921">
        <v>46752</v>
      </c>
      <c r="J204" s="919" t="s">
        <v>3894</v>
      </c>
      <c r="K204" s="918"/>
      <c r="L204" s="918"/>
      <c r="M204" s="918" t="s">
        <v>3900</v>
      </c>
      <c r="N204" s="919" t="s">
        <v>3902</v>
      </c>
      <c r="O204" s="876">
        <v>45833</v>
      </c>
      <c r="P204" s="88">
        <v>45925</v>
      </c>
      <c r="Q204" s="919"/>
      <c r="R204" s="486" t="s">
        <v>3903</v>
      </c>
      <c r="S204" s="486" t="s">
        <v>3396</v>
      </c>
      <c r="T204" s="89">
        <v>105.25</v>
      </c>
      <c r="U204" s="487">
        <f>T204*(R204+S204)</f>
        <v>2631.25</v>
      </c>
      <c r="V204" s="192" t="s">
        <v>4033</v>
      </c>
      <c r="W204" s="52"/>
      <c r="X204" s="63"/>
      <c r="Y204" s="438"/>
    </row>
    <row r="205" spans="1:25" s="195" customFormat="1" ht="45" x14ac:dyDescent="0.25">
      <c r="A205" s="63">
        <v>170</v>
      </c>
      <c r="B205" s="63" t="s">
        <v>409</v>
      </c>
      <c r="C205" s="52" t="s">
        <v>16</v>
      </c>
      <c r="D205" s="52" t="s">
        <v>3919</v>
      </c>
      <c r="E205" s="152">
        <v>45728</v>
      </c>
      <c r="F205" s="354">
        <v>0.3840277777777778</v>
      </c>
      <c r="G205" s="63" t="s">
        <v>3920</v>
      </c>
      <c r="H205" s="152">
        <v>45748</v>
      </c>
      <c r="I205" s="152">
        <v>49674</v>
      </c>
      <c r="J205" s="52" t="s">
        <v>3862</v>
      </c>
      <c r="K205" s="63"/>
      <c r="L205" s="63"/>
      <c r="M205" s="63" t="s">
        <v>3951</v>
      </c>
      <c r="N205" s="52" t="s">
        <v>3952</v>
      </c>
      <c r="O205" s="53">
        <v>45833</v>
      </c>
      <c r="P205" s="920">
        <v>45926</v>
      </c>
      <c r="Q205" s="52"/>
      <c r="R205" s="62" t="s">
        <v>735</v>
      </c>
      <c r="S205" s="62"/>
      <c r="T205" s="55">
        <v>105.25</v>
      </c>
      <c r="U205" s="56">
        <v>315.75</v>
      </c>
      <c r="V205" s="215"/>
      <c r="W205" s="52"/>
      <c r="X205" s="63"/>
      <c r="Y205" s="438"/>
    </row>
    <row r="206" spans="1:25" s="137" customFormat="1" ht="30" x14ac:dyDescent="0.25">
      <c r="A206" s="112" t="s">
        <v>3974</v>
      </c>
      <c r="B206" s="112" t="s">
        <v>409</v>
      </c>
      <c r="C206" s="901"/>
      <c r="D206" s="901"/>
      <c r="E206" s="149"/>
      <c r="F206" s="309"/>
      <c r="G206" s="900"/>
      <c r="H206" s="149"/>
      <c r="I206" s="149">
        <v>45783</v>
      </c>
      <c r="J206" s="901"/>
      <c r="K206" s="112"/>
      <c r="L206" s="112"/>
      <c r="M206" s="112"/>
      <c r="N206" s="901"/>
      <c r="O206" s="901"/>
      <c r="P206" s="901"/>
      <c r="Q206" s="901"/>
      <c r="R206" s="145"/>
      <c r="S206" s="145"/>
      <c r="T206" s="105"/>
      <c r="U206" s="119"/>
      <c r="V206" s="276"/>
      <c r="W206" s="901" t="s">
        <v>1791</v>
      </c>
      <c r="X206" s="112"/>
      <c r="Y206" s="643"/>
    </row>
    <row r="207" spans="1:25" s="195" customFormat="1" ht="60" x14ac:dyDescent="0.25">
      <c r="A207" s="63">
        <v>171</v>
      </c>
      <c r="B207" s="63" t="s">
        <v>409</v>
      </c>
      <c r="C207" s="52" t="s">
        <v>16</v>
      </c>
      <c r="D207" s="52" t="s">
        <v>3949</v>
      </c>
      <c r="E207" s="152">
        <v>45754</v>
      </c>
      <c r="F207" s="354">
        <v>0.64097222222222217</v>
      </c>
      <c r="G207" s="922" t="s">
        <v>3950</v>
      </c>
      <c r="H207" s="152">
        <v>45748</v>
      </c>
      <c r="I207" s="152">
        <v>46022</v>
      </c>
      <c r="J207" s="52" t="s">
        <v>3862</v>
      </c>
      <c r="K207" s="63"/>
      <c r="L207" s="63"/>
      <c r="M207" s="63" t="s">
        <v>3997</v>
      </c>
      <c r="N207" s="52" t="s">
        <v>3998</v>
      </c>
      <c r="O207" s="53">
        <v>45841</v>
      </c>
      <c r="P207" s="191">
        <v>45933</v>
      </c>
      <c r="Q207" s="52"/>
      <c r="R207" s="62" t="s">
        <v>3903</v>
      </c>
      <c r="S207" s="62" t="s">
        <v>923</v>
      </c>
      <c r="T207" s="55">
        <v>105.25</v>
      </c>
      <c r="U207" s="56" t="s">
        <v>3996</v>
      </c>
      <c r="V207" s="171" t="s">
        <v>4102</v>
      </c>
      <c r="W207" s="52"/>
      <c r="X207" s="63"/>
      <c r="Y207" s="438"/>
    </row>
    <row r="208" spans="1:25" ht="45" x14ac:dyDescent="0.25">
      <c r="A208" s="728">
        <v>172</v>
      </c>
      <c r="B208" s="728" t="s">
        <v>409</v>
      </c>
      <c r="C208" s="727" t="s">
        <v>16</v>
      </c>
      <c r="D208" s="727" t="s">
        <v>3993</v>
      </c>
      <c r="E208" s="702">
        <v>45805</v>
      </c>
      <c r="F208" s="483">
        <v>0.39930555555555558</v>
      </c>
      <c r="G208" s="727" t="s">
        <v>3994</v>
      </c>
      <c r="H208" s="702">
        <v>45806</v>
      </c>
      <c r="I208" s="702">
        <v>49309</v>
      </c>
      <c r="J208" s="727" t="s">
        <v>3862</v>
      </c>
      <c r="K208" s="728"/>
      <c r="L208" s="728"/>
      <c r="M208" s="728" t="s">
        <v>4020</v>
      </c>
      <c r="N208" s="727" t="s">
        <v>4021</v>
      </c>
      <c r="O208" s="727"/>
      <c r="P208" s="727" t="s">
        <v>484</v>
      </c>
      <c r="Q208" s="727"/>
      <c r="R208" s="618" t="s">
        <v>1049</v>
      </c>
      <c r="S208" s="618" t="s">
        <v>739</v>
      </c>
      <c r="T208" s="26">
        <v>105.25</v>
      </c>
      <c r="U208" s="24">
        <v>631.5</v>
      </c>
      <c r="V208" s="549" t="s">
        <v>1017</v>
      </c>
      <c r="W208" s="727"/>
      <c r="X208" s="728"/>
    </row>
    <row r="209" spans="1:25" s="195" customFormat="1" ht="45" x14ac:dyDescent="0.25">
      <c r="A209" s="63">
        <v>173</v>
      </c>
      <c r="B209" s="63" t="s">
        <v>103</v>
      </c>
      <c r="C209" s="52" t="s">
        <v>16</v>
      </c>
      <c r="D209" s="52" t="s">
        <v>4006</v>
      </c>
      <c r="E209" s="152">
        <v>45810</v>
      </c>
      <c r="F209" s="63"/>
      <c r="G209" s="52" t="s">
        <v>3995</v>
      </c>
      <c r="H209" s="152">
        <v>45505</v>
      </c>
      <c r="I209" s="152">
        <v>45291</v>
      </c>
      <c r="J209" s="52" t="s">
        <v>3862</v>
      </c>
      <c r="K209" s="63"/>
      <c r="L209" s="63"/>
      <c r="M209" s="63" t="s">
        <v>4022</v>
      </c>
      <c r="N209" s="52" t="s">
        <v>4023</v>
      </c>
      <c r="O209" s="53">
        <v>45847</v>
      </c>
      <c r="P209" s="191">
        <v>45939</v>
      </c>
      <c r="Q209" s="52"/>
      <c r="R209" s="62" t="s">
        <v>739</v>
      </c>
      <c r="S209" s="62" t="s">
        <v>3260</v>
      </c>
      <c r="T209" s="55">
        <v>105.25</v>
      </c>
      <c r="U209" s="56">
        <v>947.25</v>
      </c>
      <c r="V209" s="215" t="s">
        <v>1017</v>
      </c>
      <c r="W209" s="52"/>
      <c r="X209" s="63"/>
      <c r="Y209" s="438"/>
    </row>
    <row r="210" spans="1:25" s="195" customFormat="1" ht="135" x14ac:dyDescent="0.25">
      <c r="A210" s="672">
        <v>174</v>
      </c>
      <c r="B210" s="63" t="s">
        <v>409</v>
      </c>
      <c r="C210" s="52" t="s">
        <v>16</v>
      </c>
      <c r="D210" s="52" t="s">
        <v>4041</v>
      </c>
      <c r="E210" s="152">
        <v>45905</v>
      </c>
      <c r="F210" s="354">
        <v>0.66736111111111107</v>
      </c>
      <c r="G210" s="52" t="s">
        <v>4042</v>
      </c>
      <c r="H210" s="152">
        <v>45910</v>
      </c>
      <c r="I210" s="152">
        <v>49309</v>
      </c>
      <c r="J210" s="52" t="s">
        <v>3660</v>
      </c>
      <c r="K210" s="63"/>
      <c r="L210" s="63"/>
      <c r="M210" s="63" t="s">
        <v>4043</v>
      </c>
      <c r="N210" s="52" t="s">
        <v>4044</v>
      </c>
      <c r="O210" s="53">
        <v>46002</v>
      </c>
      <c r="P210" s="191">
        <v>46092</v>
      </c>
      <c r="Q210" s="52"/>
      <c r="R210" s="62" t="s">
        <v>745</v>
      </c>
      <c r="S210" s="62" t="s">
        <v>739</v>
      </c>
      <c r="T210" s="55">
        <v>105.25</v>
      </c>
      <c r="U210" s="56">
        <v>210.5</v>
      </c>
      <c r="V210" s="215" t="s">
        <v>1017</v>
      </c>
      <c r="W210" s="52"/>
      <c r="X210" s="63"/>
      <c r="Y210" s="438"/>
    </row>
    <row r="211" spans="1:25" x14ac:dyDescent="0.25">
      <c r="A211" s="69"/>
      <c r="B211" s="728"/>
      <c r="C211" s="728"/>
      <c r="D211" s="727"/>
      <c r="E211" s="728"/>
      <c r="F211" s="728"/>
      <c r="G211" s="728"/>
      <c r="H211" s="728"/>
      <c r="I211" s="728"/>
      <c r="J211" s="728"/>
      <c r="K211" s="728"/>
      <c r="L211" s="728"/>
      <c r="M211" s="728"/>
      <c r="N211" s="727"/>
      <c r="O211" s="727"/>
      <c r="P211" s="727"/>
      <c r="Q211" s="727"/>
      <c r="R211" s="618"/>
      <c r="S211" s="618"/>
      <c r="T211" s="26"/>
      <c r="U211" s="24"/>
      <c r="V211" s="24"/>
      <c r="W211" s="727"/>
      <c r="X211" s="728"/>
    </row>
    <row r="212" spans="1:25" x14ac:dyDescent="0.25">
      <c r="A212" s="69"/>
      <c r="B212" s="728"/>
      <c r="C212" s="728"/>
      <c r="D212" s="727"/>
      <c r="E212" s="728"/>
      <c r="F212" s="728"/>
      <c r="G212" s="728"/>
      <c r="H212" s="728"/>
      <c r="I212" s="728"/>
      <c r="J212" s="728"/>
      <c r="K212" s="728"/>
      <c r="L212" s="728"/>
      <c r="M212" s="728"/>
      <c r="N212" s="727"/>
      <c r="O212" s="727"/>
      <c r="P212" s="727"/>
      <c r="Q212" s="727"/>
      <c r="R212" s="618"/>
      <c r="S212" s="618"/>
      <c r="T212" s="26"/>
      <c r="U212" s="24"/>
      <c r="V212" s="24"/>
      <c r="W212" s="727"/>
      <c r="X212" s="728"/>
    </row>
    <row r="213" spans="1:25" x14ac:dyDescent="0.25">
      <c r="A213" s="69"/>
      <c r="B213" s="728"/>
      <c r="C213" s="728"/>
      <c r="D213" s="727"/>
      <c r="E213" s="728"/>
      <c r="F213" s="728"/>
      <c r="G213" s="728"/>
      <c r="H213" s="728"/>
      <c r="I213" s="728"/>
      <c r="J213" s="728"/>
      <c r="K213" s="728"/>
      <c r="L213" s="728"/>
      <c r="M213" s="728"/>
      <c r="N213" s="727"/>
      <c r="O213" s="727"/>
      <c r="P213" s="727"/>
      <c r="Q213" s="727"/>
      <c r="R213" s="618"/>
      <c r="S213" s="618"/>
      <c r="T213" s="26"/>
      <c r="U213" s="24"/>
      <c r="V213" s="24"/>
      <c r="W213" s="727"/>
      <c r="X213" s="728"/>
    </row>
    <row r="214" spans="1:25" x14ac:dyDescent="0.25">
      <c r="A214" s="69"/>
      <c r="B214" s="728"/>
      <c r="C214" s="728"/>
      <c r="D214" s="727"/>
      <c r="E214" s="728"/>
      <c r="F214" s="728"/>
      <c r="G214" s="728"/>
      <c r="H214" s="728"/>
      <c r="I214" s="728"/>
      <c r="J214" s="728"/>
      <c r="K214" s="728"/>
      <c r="L214" s="728"/>
      <c r="M214" s="728"/>
      <c r="N214" s="727"/>
      <c r="O214" s="727"/>
      <c r="P214" s="727"/>
      <c r="Q214" s="727"/>
      <c r="R214" s="618"/>
      <c r="S214" s="618"/>
      <c r="T214" s="26"/>
      <c r="U214" s="24"/>
      <c r="V214" s="24"/>
      <c r="W214" s="727"/>
      <c r="X214" s="728"/>
    </row>
    <row r="215" spans="1:25" x14ac:dyDescent="0.25">
      <c r="A215" s="69"/>
      <c r="B215" s="728"/>
      <c r="C215" s="728"/>
      <c r="D215" s="727"/>
      <c r="E215" s="728"/>
      <c r="F215" s="728"/>
      <c r="G215" s="728"/>
      <c r="H215" s="728"/>
      <c r="I215" s="728"/>
      <c r="J215" s="728"/>
      <c r="K215" s="728"/>
      <c r="L215" s="728"/>
      <c r="M215" s="728"/>
      <c r="N215" s="727"/>
      <c r="O215" s="727"/>
      <c r="P215" s="727"/>
      <c r="Q215" s="727"/>
      <c r="R215" s="618"/>
      <c r="S215" s="618"/>
      <c r="T215" s="26"/>
      <c r="U215" s="24"/>
      <c r="V215" s="24"/>
      <c r="W215" s="727"/>
      <c r="X215" s="728"/>
    </row>
    <row r="216" spans="1:25" x14ac:dyDescent="0.25">
      <c r="A216" s="69"/>
      <c r="B216" s="728"/>
      <c r="C216" s="728"/>
      <c r="D216" s="727"/>
      <c r="E216" s="728"/>
      <c r="F216" s="728"/>
      <c r="G216" s="728"/>
      <c r="H216" s="728"/>
      <c r="I216" s="728"/>
      <c r="J216" s="728"/>
      <c r="K216" s="728"/>
      <c r="L216" s="728"/>
      <c r="M216" s="728"/>
      <c r="N216" s="727"/>
      <c r="O216" s="727"/>
      <c r="P216" s="727"/>
      <c r="Q216" s="727"/>
      <c r="R216" s="618"/>
      <c r="S216" s="618"/>
      <c r="T216" s="26"/>
      <c r="U216" s="24"/>
      <c r="V216" s="24"/>
      <c r="W216" s="727"/>
      <c r="X216" s="728"/>
    </row>
    <row r="217" spans="1:25" x14ac:dyDescent="0.25">
      <c r="A217" s="69"/>
      <c r="B217" s="728"/>
      <c r="C217" s="728"/>
      <c r="D217" s="727"/>
      <c r="E217" s="728"/>
      <c r="F217" s="728"/>
      <c r="G217" s="728"/>
      <c r="H217" s="728"/>
      <c r="I217" s="728"/>
      <c r="J217" s="728"/>
      <c r="K217" s="728"/>
      <c r="L217" s="728"/>
      <c r="M217" s="728"/>
      <c r="N217" s="727"/>
      <c r="O217" s="727"/>
      <c r="P217" s="727"/>
      <c r="Q217" s="727"/>
      <c r="R217" s="618"/>
      <c r="S217" s="618"/>
      <c r="T217" s="26"/>
      <c r="U217" s="24"/>
      <c r="V217" s="24"/>
      <c r="W217" s="727"/>
      <c r="X217" s="728"/>
    </row>
    <row r="218" spans="1:25" x14ac:dyDescent="0.25">
      <c r="A218" s="69"/>
      <c r="B218" s="728"/>
      <c r="C218" s="728"/>
      <c r="D218" s="727"/>
      <c r="E218" s="728"/>
      <c r="F218" s="728"/>
      <c r="G218" s="728"/>
      <c r="H218" s="728"/>
      <c r="I218" s="728"/>
      <c r="J218" s="728"/>
      <c r="K218" s="728"/>
      <c r="L218" s="728"/>
      <c r="M218" s="728"/>
      <c r="N218" s="727"/>
      <c r="O218" s="727"/>
      <c r="P218" s="727"/>
      <c r="Q218" s="727"/>
      <c r="R218" s="618"/>
      <c r="S218" s="618"/>
      <c r="T218" s="26"/>
      <c r="U218" s="24"/>
      <c r="V218" s="24"/>
      <c r="W218" s="727"/>
      <c r="X218" s="728"/>
    </row>
    <row r="219" spans="1:25" x14ac:dyDescent="0.25">
      <c r="A219" s="69"/>
      <c r="B219" s="728"/>
      <c r="C219" s="728"/>
      <c r="D219" s="727"/>
      <c r="E219" s="728"/>
      <c r="F219" s="728"/>
      <c r="G219" s="728"/>
      <c r="H219" s="728"/>
      <c r="I219" s="728"/>
      <c r="J219" s="728"/>
      <c r="K219" s="728"/>
      <c r="L219" s="728"/>
      <c r="M219" s="728"/>
      <c r="N219" s="727"/>
      <c r="O219" s="727"/>
      <c r="P219" s="727"/>
      <c r="Q219" s="727"/>
      <c r="R219" s="618"/>
      <c r="S219" s="618"/>
      <c r="T219" s="26"/>
      <c r="U219" s="24"/>
      <c r="V219" s="24"/>
      <c r="W219" s="727"/>
      <c r="X219" s="728"/>
    </row>
    <row r="220" spans="1:25" x14ac:dyDescent="0.25">
      <c r="A220" s="141"/>
      <c r="B220" s="142"/>
      <c r="C220" s="142"/>
      <c r="D220" s="101"/>
    </row>
    <row r="221" spans="1:25" x14ac:dyDescent="0.25">
      <c r="A221" s="141"/>
      <c r="B221" s="142"/>
      <c r="C221" s="142"/>
      <c r="D221" s="101"/>
    </row>
    <row r="222" spans="1:25" x14ac:dyDescent="0.25">
      <c r="A222" s="141"/>
      <c r="B222" s="142"/>
      <c r="C222" s="142"/>
      <c r="D222" s="101"/>
    </row>
    <row r="223" spans="1:25" x14ac:dyDescent="0.25">
      <c r="A223" s="141"/>
      <c r="B223" s="142"/>
      <c r="C223" s="142"/>
      <c r="D223" s="101"/>
    </row>
    <row r="224" spans="1:25" x14ac:dyDescent="0.25">
      <c r="A224" s="141"/>
      <c r="B224" s="142"/>
      <c r="C224" s="142"/>
      <c r="D224" s="101"/>
    </row>
    <row r="225" spans="1:4" x14ac:dyDescent="0.25">
      <c r="A225" s="141"/>
      <c r="B225" s="142"/>
      <c r="C225" s="142"/>
      <c r="D225" s="101"/>
    </row>
    <row r="226" spans="1:4" x14ac:dyDescent="0.25">
      <c r="A226" s="141"/>
      <c r="B226" s="142"/>
      <c r="C226" s="142"/>
      <c r="D226" s="101"/>
    </row>
    <row r="227" spans="1:4" x14ac:dyDescent="0.25">
      <c r="A227" s="141"/>
      <c r="B227" s="142"/>
      <c r="C227" s="142"/>
      <c r="D227" s="101"/>
    </row>
    <row r="228" spans="1:4" x14ac:dyDescent="0.25">
      <c r="A228" s="141"/>
      <c r="B228" s="142"/>
      <c r="C228" s="142"/>
      <c r="D228" s="101"/>
    </row>
    <row r="229" spans="1:4" x14ac:dyDescent="0.25">
      <c r="A229" s="141"/>
      <c r="B229" s="142"/>
      <c r="C229" s="142"/>
      <c r="D229" s="101"/>
    </row>
    <row r="230" spans="1:4" x14ac:dyDescent="0.25">
      <c r="A230" s="141"/>
      <c r="B230" s="142"/>
      <c r="C230" s="142"/>
      <c r="D230" s="101"/>
    </row>
    <row r="231" spans="1:4" x14ac:dyDescent="0.25">
      <c r="A231" s="141"/>
      <c r="B231" s="142"/>
      <c r="C231" s="142"/>
      <c r="D231" s="101"/>
    </row>
    <row r="232" spans="1:4" x14ac:dyDescent="0.25">
      <c r="A232" s="141"/>
      <c r="B232" s="142"/>
      <c r="C232" s="142"/>
      <c r="D232" s="101"/>
    </row>
    <row r="233" spans="1:4" x14ac:dyDescent="0.25">
      <c r="A233" s="141"/>
      <c r="B233" s="142"/>
      <c r="C233" s="142"/>
      <c r="D233" s="101"/>
    </row>
    <row r="234" spans="1:4" x14ac:dyDescent="0.25">
      <c r="A234" s="141"/>
      <c r="B234" s="142"/>
      <c r="C234" s="142"/>
      <c r="D234" s="101"/>
    </row>
    <row r="235" spans="1:4" x14ac:dyDescent="0.25">
      <c r="A235" s="141"/>
      <c r="B235" s="142"/>
      <c r="C235" s="142"/>
      <c r="D235" s="101"/>
    </row>
    <row r="236" spans="1:4" x14ac:dyDescent="0.25">
      <c r="A236" s="141"/>
      <c r="B236" s="142"/>
      <c r="C236" s="142"/>
      <c r="D236" s="101"/>
    </row>
    <row r="237" spans="1:4" x14ac:dyDescent="0.25">
      <c r="A237" s="141"/>
      <c r="B237" s="142"/>
      <c r="C237" s="142"/>
      <c r="D237" s="101"/>
    </row>
    <row r="238" spans="1:4" x14ac:dyDescent="0.25">
      <c r="A238" s="141"/>
      <c r="B238" s="142"/>
      <c r="C238" s="142"/>
      <c r="D238" s="101"/>
    </row>
    <row r="239" spans="1:4" x14ac:dyDescent="0.25">
      <c r="A239" s="141"/>
      <c r="B239" s="142"/>
      <c r="C239" s="142"/>
      <c r="D239" s="101"/>
    </row>
    <row r="240" spans="1:4" x14ac:dyDescent="0.25">
      <c r="A240" s="141"/>
      <c r="B240" s="142"/>
      <c r="C240" s="142"/>
      <c r="D240" s="101"/>
    </row>
    <row r="241" spans="1:4" x14ac:dyDescent="0.25">
      <c r="A241" s="141"/>
      <c r="B241" s="142"/>
      <c r="C241" s="142"/>
      <c r="D241" s="101"/>
    </row>
    <row r="242" spans="1:4" x14ac:dyDescent="0.25">
      <c r="A242" s="141"/>
      <c r="B242" s="142"/>
      <c r="C242" s="142"/>
      <c r="D242" s="101"/>
    </row>
    <row r="243" spans="1:4" x14ac:dyDescent="0.25">
      <c r="A243" s="141"/>
      <c r="B243" s="142"/>
      <c r="C243" s="142"/>
      <c r="D243" s="101"/>
    </row>
    <row r="244" spans="1:4" x14ac:dyDescent="0.25">
      <c r="A244" s="141"/>
      <c r="B244" s="142"/>
      <c r="C244" s="142"/>
      <c r="D244" s="101"/>
    </row>
    <row r="245" spans="1:4" x14ac:dyDescent="0.25">
      <c r="A245" s="141"/>
      <c r="B245" s="142"/>
      <c r="C245" s="142"/>
      <c r="D245" s="101"/>
    </row>
    <row r="246" spans="1:4" x14ac:dyDescent="0.25">
      <c r="A246" s="141"/>
      <c r="B246" s="142"/>
      <c r="C246" s="142"/>
      <c r="D246" s="101"/>
    </row>
    <row r="247" spans="1:4" x14ac:dyDescent="0.25">
      <c r="A247" s="141"/>
      <c r="B247" s="142"/>
      <c r="C247" s="142"/>
      <c r="D247" s="101"/>
    </row>
    <row r="248" spans="1:4" x14ac:dyDescent="0.25">
      <c r="A248" s="141"/>
      <c r="B248" s="142"/>
      <c r="C248" s="142"/>
      <c r="D248" s="101"/>
    </row>
    <row r="249" spans="1:4" x14ac:dyDescent="0.25">
      <c r="A249" s="141"/>
      <c r="B249" s="142"/>
      <c r="C249" s="142"/>
      <c r="D249" s="101"/>
    </row>
    <row r="250" spans="1:4" x14ac:dyDescent="0.25">
      <c r="A250" s="141"/>
      <c r="B250" s="142"/>
      <c r="C250" s="142"/>
      <c r="D250" s="101"/>
    </row>
    <row r="251" spans="1:4" x14ac:dyDescent="0.25">
      <c r="A251" s="141"/>
      <c r="B251" s="142"/>
      <c r="C251" s="142"/>
      <c r="D251" s="101"/>
    </row>
    <row r="252" spans="1:4" x14ac:dyDescent="0.25">
      <c r="A252" s="141"/>
      <c r="B252" s="142"/>
      <c r="C252" s="142"/>
      <c r="D252" s="101"/>
    </row>
    <row r="253" spans="1:4" x14ac:dyDescent="0.25">
      <c r="A253" s="141"/>
      <c r="B253" s="142"/>
      <c r="C253" s="142"/>
      <c r="D253" s="101"/>
    </row>
    <row r="254" spans="1:4" x14ac:dyDescent="0.25">
      <c r="A254" s="141"/>
      <c r="B254" s="142"/>
      <c r="C254" s="142"/>
      <c r="D254" s="101"/>
    </row>
    <row r="255" spans="1:4" x14ac:dyDescent="0.25">
      <c r="A255" s="141"/>
      <c r="B255" s="142"/>
      <c r="C255" s="142"/>
      <c r="D255" s="101"/>
    </row>
    <row r="256" spans="1:4" x14ac:dyDescent="0.25">
      <c r="A256" s="141"/>
      <c r="B256" s="142"/>
      <c r="C256" s="142"/>
      <c r="D256" s="101"/>
    </row>
    <row r="257" spans="1:4" x14ac:dyDescent="0.25">
      <c r="A257" s="141"/>
      <c r="B257" s="142"/>
      <c r="C257" s="142"/>
      <c r="D257" s="101"/>
    </row>
    <row r="258" spans="1:4" x14ac:dyDescent="0.25">
      <c r="A258" s="141"/>
      <c r="B258" s="142"/>
      <c r="C258" s="142"/>
      <c r="D258" s="101"/>
    </row>
    <row r="259" spans="1:4" x14ac:dyDescent="0.25">
      <c r="A259" s="141"/>
      <c r="B259" s="142"/>
      <c r="C259" s="142"/>
      <c r="D259" s="101"/>
    </row>
    <row r="260" spans="1:4" x14ac:dyDescent="0.25">
      <c r="A260" s="141"/>
      <c r="B260" s="142"/>
      <c r="C260" s="142"/>
      <c r="D260" s="101"/>
    </row>
    <row r="261" spans="1:4" x14ac:dyDescent="0.25">
      <c r="A261" s="141"/>
      <c r="B261" s="142"/>
      <c r="C261" s="142"/>
      <c r="D261" s="101"/>
    </row>
    <row r="262" spans="1:4" x14ac:dyDescent="0.25">
      <c r="A262" s="141"/>
      <c r="B262" s="142"/>
      <c r="C262" s="142"/>
      <c r="D262" s="101"/>
    </row>
    <row r="263" spans="1:4" x14ac:dyDescent="0.25">
      <c r="A263" s="141"/>
      <c r="B263" s="142"/>
      <c r="C263" s="142"/>
      <c r="D263" s="101"/>
    </row>
    <row r="264" spans="1:4" x14ac:dyDescent="0.25">
      <c r="A264" s="141"/>
      <c r="B264" s="142"/>
      <c r="C264" s="142"/>
      <c r="D264" s="101"/>
    </row>
    <row r="265" spans="1:4" x14ac:dyDescent="0.25">
      <c r="A265" s="141"/>
      <c r="B265" s="142"/>
      <c r="C265" s="142"/>
      <c r="D265" s="101"/>
    </row>
    <row r="266" spans="1:4" x14ac:dyDescent="0.25">
      <c r="A266" s="141"/>
      <c r="B266" s="142"/>
      <c r="C266" s="142"/>
      <c r="D266" s="101"/>
    </row>
    <row r="267" spans="1:4" x14ac:dyDescent="0.25">
      <c r="A267" s="141"/>
      <c r="B267" s="142"/>
      <c r="C267" s="142"/>
      <c r="D267" s="101"/>
    </row>
    <row r="268" spans="1:4" x14ac:dyDescent="0.25">
      <c r="A268" s="141"/>
      <c r="B268" s="142"/>
      <c r="C268" s="142"/>
      <c r="D268" s="101"/>
    </row>
    <row r="269" spans="1:4" x14ac:dyDescent="0.25">
      <c r="A269" s="141"/>
      <c r="B269" s="142"/>
      <c r="C269" s="142"/>
      <c r="D269" s="101"/>
    </row>
    <row r="270" spans="1:4" x14ac:dyDescent="0.25">
      <c r="A270" s="141"/>
      <c r="B270" s="142"/>
      <c r="C270" s="142"/>
      <c r="D270" s="101"/>
    </row>
    <row r="271" spans="1:4" x14ac:dyDescent="0.25">
      <c r="A271" s="141"/>
      <c r="B271" s="142"/>
      <c r="C271" s="142"/>
      <c r="D271" s="101"/>
    </row>
    <row r="272" spans="1:4" x14ac:dyDescent="0.25">
      <c r="A272" s="141"/>
      <c r="B272" s="142"/>
      <c r="C272" s="142"/>
      <c r="D272" s="101"/>
    </row>
    <row r="273" spans="1:4" x14ac:dyDescent="0.25">
      <c r="A273" s="141"/>
      <c r="B273" s="142"/>
      <c r="C273" s="142"/>
      <c r="D273" s="101"/>
    </row>
    <row r="274" spans="1:4" x14ac:dyDescent="0.25">
      <c r="A274" s="141"/>
      <c r="B274" s="142"/>
      <c r="C274" s="142"/>
      <c r="D274" s="101"/>
    </row>
    <row r="275" spans="1:4" x14ac:dyDescent="0.25">
      <c r="A275" s="141"/>
      <c r="B275" s="142"/>
      <c r="C275" s="142"/>
      <c r="D275" s="101"/>
    </row>
    <row r="276" spans="1:4" x14ac:dyDescent="0.25">
      <c r="A276" s="141"/>
      <c r="B276" s="142"/>
      <c r="C276" s="142"/>
      <c r="D276" s="101"/>
    </row>
    <row r="277" spans="1:4" x14ac:dyDescent="0.25">
      <c r="A277" s="141"/>
      <c r="B277" s="142"/>
      <c r="C277" s="142"/>
      <c r="D277" s="101"/>
    </row>
    <row r="278" spans="1:4" x14ac:dyDescent="0.25">
      <c r="A278" s="141"/>
      <c r="B278" s="142"/>
      <c r="C278" s="142"/>
      <c r="D278" s="101"/>
    </row>
    <row r="279" spans="1:4" x14ac:dyDescent="0.25">
      <c r="A279" s="141"/>
      <c r="B279" s="142"/>
      <c r="C279" s="142"/>
      <c r="D279" s="101"/>
    </row>
    <row r="280" spans="1:4" x14ac:dyDescent="0.25">
      <c r="A280" s="141"/>
      <c r="B280" s="142"/>
      <c r="C280" s="142"/>
      <c r="D280" s="101"/>
    </row>
    <row r="281" spans="1:4" x14ac:dyDescent="0.25">
      <c r="A281" s="141"/>
      <c r="B281" s="142"/>
      <c r="C281" s="142"/>
      <c r="D281" s="101"/>
    </row>
    <row r="282" spans="1:4" x14ac:dyDescent="0.25">
      <c r="A282" s="141"/>
      <c r="B282" s="142"/>
      <c r="C282" s="142"/>
      <c r="D282" s="101"/>
    </row>
    <row r="283" spans="1:4" x14ac:dyDescent="0.25">
      <c r="A283" s="141"/>
      <c r="B283" s="142"/>
      <c r="C283" s="142"/>
      <c r="D283" s="101"/>
    </row>
    <row r="284" spans="1:4" x14ac:dyDescent="0.25">
      <c r="A284" s="141"/>
      <c r="B284" s="142"/>
      <c r="C284" s="142"/>
      <c r="D284" s="101"/>
    </row>
    <row r="285" spans="1:4" x14ac:dyDescent="0.25">
      <c r="A285" s="141"/>
      <c r="B285" s="142"/>
      <c r="C285" s="142"/>
      <c r="D285" s="101"/>
    </row>
    <row r="286" spans="1:4" x14ac:dyDescent="0.25">
      <c r="A286" s="141"/>
      <c r="B286" s="142"/>
      <c r="C286" s="142"/>
      <c r="D286" s="101"/>
    </row>
    <row r="287" spans="1:4" x14ac:dyDescent="0.25">
      <c r="A287" s="141"/>
      <c r="B287" s="142"/>
      <c r="C287" s="142"/>
      <c r="D287" s="101"/>
    </row>
    <row r="288" spans="1:4" x14ac:dyDescent="0.25">
      <c r="A288" s="141"/>
      <c r="B288" s="142"/>
      <c r="C288" s="142"/>
      <c r="D288" s="101"/>
    </row>
    <row r="289" spans="1:4" x14ac:dyDescent="0.25">
      <c r="A289" s="141"/>
      <c r="B289" s="142"/>
      <c r="C289" s="142"/>
      <c r="D289" s="101"/>
    </row>
    <row r="290" spans="1:4" x14ac:dyDescent="0.25">
      <c r="A290" s="141"/>
      <c r="B290" s="142"/>
      <c r="C290" s="142"/>
      <c r="D290" s="101"/>
    </row>
    <row r="291" spans="1:4" x14ac:dyDescent="0.25">
      <c r="A291" s="141"/>
      <c r="B291" s="142"/>
      <c r="C291" s="142"/>
      <c r="D291" s="101"/>
    </row>
    <row r="292" spans="1:4" x14ac:dyDescent="0.25">
      <c r="A292" s="141"/>
      <c r="B292" s="142"/>
      <c r="C292" s="142"/>
      <c r="D292" s="101"/>
    </row>
    <row r="293" spans="1:4" x14ac:dyDescent="0.25">
      <c r="A293" s="141"/>
      <c r="B293" s="142"/>
      <c r="C293" s="142"/>
      <c r="D293" s="101"/>
    </row>
    <row r="294" spans="1:4" x14ac:dyDescent="0.25">
      <c r="A294" s="141"/>
      <c r="B294" s="142"/>
      <c r="C294" s="142"/>
      <c r="D294" s="101"/>
    </row>
    <row r="295" spans="1:4" x14ac:dyDescent="0.25">
      <c r="A295" s="141"/>
      <c r="B295" s="142"/>
      <c r="C295" s="142"/>
      <c r="D295" s="101"/>
    </row>
    <row r="296" spans="1:4" x14ac:dyDescent="0.25">
      <c r="A296" s="141"/>
      <c r="B296" s="142"/>
      <c r="C296" s="142"/>
      <c r="D296" s="101"/>
    </row>
    <row r="297" spans="1:4" x14ac:dyDescent="0.25">
      <c r="A297" s="141"/>
      <c r="B297" s="142"/>
      <c r="C297" s="142"/>
      <c r="D297" s="101"/>
    </row>
    <row r="298" spans="1:4" x14ac:dyDescent="0.25">
      <c r="A298" s="141"/>
      <c r="B298" s="142"/>
      <c r="C298" s="142"/>
      <c r="D298" s="101"/>
    </row>
    <row r="299" spans="1:4" x14ac:dyDescent="0.25">
      <c r="A299" s="141"/>
      <c r="B299" s="142"/>
      <c r="C299" s="142"/>
      <c r="D299" s="101"/>
    </row>
    <row r="300" spans="1:4" x14ac:dyDescent="0.25">
      <c r="A300" s="141"/>
      <c r="B300" s="142"/>
      <c r="C300" s="142"/>
      <c r="D300" s="101"/>
    </row>
    <row r="301" spans="1:4" x14ac:dyDescent="0.25">
      <c r="A301" s="141"/>
      <c r="B301" s="142"/>
      <c r="C301" s="142"/>
      <c r="D301" s="101"/>
    </row>
    <row r="302" spans="1:4" x14ac:dyDescent="0.25">
      <c r="A302" s="141"/>
      <c r="B302" s="142"/>
      <c r="C302" s="142"/>
      <c r="D302" s="101"/>
    </row>
    <row r="303" spans="1:4" x14ac:dyDescent="0.25">
      <c r="A303" s="141"/>
      <c r="B303" s="142"/>
      <c r="C303" s="142"/>
      <c r="D303" s="101"/>
    </row>
    <row r="304" spans="1:4" x14ac:dyDescent="0.25">
      <c r="A304" s="141"/>
      <c r="B304" s="142"/>
      <c r="C304" s="142"/>
      <c r="D304" s="101"/>
    </row>
    <row r="305" spans="1:4" x14ac:dyDescent="0.25">
      <c r="A305" s="141"/>
      <c r="B305" s="142"/>
      <c r="C305" s="142"/>
      <c r="D305" s="101"/>
    </row>
    <row r="306" spans="1:4" x14ac:dyDescent="0.25">
      <c r="A306" s="141"/>
      <c r="B306" s="142"/>
      <c r="C306" s="142"/>
      <c r="D306" s="101"/>
    </row>
    <row r="307" spans="1:4" x14ac:dyDescent="0.25">
      <c r="A307" s="141"/>
      <c r="B307" s="142"/>
      <c r="C307" s="142"/>
      <c r="D307" s="101"/>
    </row>
    <row r="308" spans="1:4" x14ac:dyDescent="0.25">
      <c r="A308" s="141"/>
      <c r="B308" s="142"/>
      <c r="C308" s="142"/>
      <c r="D308" s="101"/>
    </row>
    <row r="309" spans="1:4" x14ac:dyDescent="0.25">
      <c r="A309" s="141"/>
      <c r="B309" s="142"/>
      <c r="C309" s="142"/>
      <c r="D309" s="101"/>
    </row>
    <row r="310" spans="1:4" x14ac:dyDescent="0.25">
      <c r="A310" s="141"/>
      <c r="B310" s="142"/>
      <c r="C310" s="142"/>
      <c r="D310" s="101"/>
    </row>
    <row r="311" spans="1:4" x14ac:dyDescent="0.25">
      <c r="A311" s="141"/>
      <c r="B311" s="142"/>
      <c r="C311" s="142"/>
      <c r="D311" s="101"/>
    </row>
    <row r="312" spans="1:4" x14ac:dyDescent="0.25">
      <c r="A312" s="141"/>
      <c r="B312" s="142"/>
      <c r="C312" s="142"/>
      <c r="D312" s="101"/>
    </row>
    <row r="313" spans="1:4" x14ac:dyDescent="0.25">
      <c r="A313" s="141"/>
      <c r="B313" s="142"/>
      <c r="C313" s="142"/>
      <c r="D313" s="101"/>
    </row>
    <row r="314" spans="1:4" x14ac:dyDescent="0.25">
      <c r="A314" s="141"/>
      <c r="B314" s="142"/>
      <c r="C314" s="142"/>
      <c r="D314" s="101"/>
    </row>
    <row r="315" spans="1:4" x14ac:dyDescent="0.25">
      <c r="A315" s="141"/>
      <c r="B315" s="142"/>
      <c r="C315" s="142"/>
      <c r="D315" s="101"/>
    </row>
    <row r="316" spans="1:4" x14ac:dyDescent="0.25">
      <c r="A316" s="141"/>
      <c r="B316" s="142"/>
      <c r="C316" s="142"/>
      <c r="D316" s="101"/>
    </row>
    <row r="317" spans="1:4" x14ac:dyDescent="0.25">
      <c r="A317" s="141"/>
      <c r="B317" s="142"/>
      <c r="C317" s="142"/>
      <c r="D317" s="101"/>
    </row>
    <row r="318" spans="1:4" x14ac:dyDescent="0.25">
      <c r="A318" s="141"/>
      <c r="B318" s="142"/>
      <c r="C318" s="142"/>
      <c r="D318" s="101"/>
    </row>
    <row r="319" spans="1:4" x14ac:dyDescent="0.25">
      <c r="A319" s="141"/>
      <c r="B319" s="142"/>
      <c r="C319" s="142"/>
      <c r="D319" s="101"/>
    </row>
    <row r="320" spans="1:4" x14ac:dyDescent="0.25">
      <c r="A320" s="141"/>
      <c r="B320" s="142"/>
      <c r="C320" s="142"/>
      <c r="D320" s="101"/>
    </row>
    <row r="321" spans="1:4" x14ac:dyDescent="0.25">
      <c r="A321" s="141"/>
      <c r="B321" s="142"/>
      <c r="C321" s="142"/>
      <c r="D321" s="101"/>
    </row>
    <row r="322" spans="1:4" x14ac:dyDescent="0.25">
      <c r="A322" s="141"/>
      <c r="B322" s="142"/>
      <c r="C322" s="142"/>
      <c r="D322" s="101"/>
    </row>
    <row r="323" spans="1:4" x14ac:dyDescent="0.25">
      <c r="A323" s="141"/>
      <c r="B323" s="142"/>
      <c r="C323" s="142"/>
      <c r="D323" s="101"/>
    </row>
    <row r="324" spans="1:4" x14ac:dyDescent="0.25">
      <c r="A324" s="141"/>
      <c r="B324" s="142"/>
      <c r="C324" s="142"/>
      <c r="D324" s="101"/>
    </row>
    <row r="325" spans="1:4" x14ac:dyDescent="0.25">
      <c r="A325" s="141"/>
      <c r="B325" s="142"/>
      <c r="C325" s="142"/>
      <c r="D325" s="101"/>
    </row>
    <row r="326" spans="1:4" x14ac:dyDescent="0.25">
      <c r="A326" s="141"/>
      <c r="B326" s="142"/>
      <c r="C326" s="142"/>
      <c r="D326" s="101"/>
    </row>
    <row r="327" spans="1:4" x14ac:dyDescent="0.25">
      <c r="A327" s="141"/>
      <c r="B327" s="142"/>
      <c r="C327" s="142"/>
      <c r="D327" s="101"/>
    </row>
    <row r="328" spans="1:4" x14ac:dyDescent="0.25">
      <c r="A328" s="141"/>
      <c r="B328" s="142"/>
      <c r="C328" s="142"/>
      <c r="D328" s="101"/>
    </row>
    <row r="329" spans="1:4" x14ac:dyDescent="0.25">
      <c r="A329" s="141"/>
      <c r="B329" s="142"/>
      <c r="C329" s="142"/>
      <c r="D329" s="101"/>
    </row>
    <row r="330" spans="1:4" x14ac:dyDescent="0.25">
      <c r="A330" s="141"/>
      <c r="B330" s="142"/>
      <c r="C330" s="142"/>
      <c r="D330" s="101"/>
    </row>
    <row r="331" spans="1:4" x14ac:dyDescent="0.25">
      <c r="A331" s="141"/>
      <c r="B331" s="142"/>
      <c r="C331" s="142"/>
      <c r="D331" s="101"/>
    </row>
    <row r="332" spans="1:4" x14ac:dyDescent="0.25">
      <c r="A332" s="141"/>
      <c r="B332" s="142"/>
      <c r="C332" s="142"/>
      <c r="D332" s="101"/>
    </row>
    <row r="333" spans="1:4" x14ac:dyDescent="0.25">
      <c r="A333" s="141"/>
      <c r="B333" s="142"/>
      <c r="C333" s="142"/>
      <c r="D333" s="101"/>
    </row>
    <row r="334" spans="1:4" x14ac:dyDescent="0.25">
      <c r="A334" s="141"/>
      <c r="B334" s="142"/>
      <c r="C334" s="142"/>
      <c r="D334" s="101"/>
    </row>
    <row r="335" spans="1:4" x14ac:dyDescent="0.25">
      <c r="A335" s="141"/>
      <c r="B335" s="142"/>
      <c r="C335" s="142"/>
      <c r="D335" s="101"/>
    </row>
    <row r="336" spans="1:4" x14ac:dyDescent="0.25">
      <c r="A336" s="141"/>
      <c r="B336" s="142"/>
      <c r="C336" s="142"/>
      <c r="D336" s="101"/>
    </row>
    <row r="337" spans="1:4" x14ac:dyDescent="0.25">
      <c r="A337" s="141"/>
      <c r="B337" s="142"/>
      <c r="C337" s="142"/>
      <c r="D337" s="101"/>
    </row>
    <row r="338" spans="1:4" x14ac:dyDescent="0.25">
      <c r="A338" s="141"/>
      <c r="B338" s="142"/>
      <c r="C338" s="142"/>
      <c r="D338" s="101"/>
    </row>
    <row r="339" spans="1:4" x14ac:dyDescent="0.25">
      <c r="A339" s="141"/>
      <c r="B339" s="142"/>
      <c r="C339" s="142"/>
      <c r="D339" s="101"/>
    </row>
    <row r="340" spans="1:4" x14ac:dyDescent="0.25">
      <c r="A340" s="141"/>
      <c r="B340" s="142"/>
      <c r="C340" s="142"/>
      <c r="D340" s="101"/>
    </row>
    <row r="341" spans="1:4" x14ac:dyDescent="0.25">
      <c r="A341" s="141"/>
      <c r="B341" s="142"/>
      <c r="C341" s="142"/>
      <c r="D341" s="101"/>
    </row>
    <row r="342" spans="1:4" x14ac:dyDescent="0.25">
      <c r="A342" s="141"/>
      <c r="B342" s="142"/>
      <c r="C342" s="142"/>
      <c r="D342" s="101"/>
    </row>
    <row r="343" spans="1:4" x14ac:dyDescent="0.25">
      <c r="A343" s="141"/>
      <c r="B343" s="142"/>
      <c r="C343" s="142"/>
      <c r="D343" s="101"/>
    </row>
    <row r="344" spans="1:4" x14ac:dyDescent="0.25">
      <c r="A344" s="141"/>
      <c r="B344" s="142"/>
      <c r="C344" s="142"/>
      <c r="D344" s="101"/>
    </row>
    <row r="345" spans="1:4" x14ac:dyDescent="0.25">
      <c r="A345" s="141"/>
      <c r="B345" s="142"/>
      <c r="C345" s="142"/>
      <c r="D345" s="101"/>
    </row>
    <row r="346" spans="1:4" x14ac:dyDescent="0.25">
      <c r="A346" s="141"/>
      <c r="B346" s="142"/>
      <c r="C346" s="142"/>
      <c r="D346" s="101"/>
    </row>
    <row r="347" spans="1:4" x14ac:dyDescent="0.25">
      <c r="A347" s="141"/>
      <c r="B347" s="142"/>
      <c r="C347" s="142"/>
      <c r="D347" s="101"/>
    </row>
    <row r="348" spans="1:4" x14ac:dyDescent="0.25">
      <c r="A348" s="141"/>
      <c r="B348" s="142"/>
      <c r="C348" s="142"/>
      <c r="D348" s="101"/>
    </row>
    <row r="349" spans="1:4" x14ac:dyDescent="0.25">
      <c r="A349" s="141"/>
      <c r="B349" s="142"/>
      <c r="C349" s="142"/>
      <c r="D349" s="101"/>
    </row>
    <row r="350" spans="1:4" x14ac:dyDescent="0.25">
      <c r="A350" s="141"/>
      <c r="B350" s="142"/>
      <c r="C350" s="142"/>
      <c r="D350" s="101"/>
    </row>
    <row r="351" spans="1:4" x14ac:dyDescent="0.25">
      <c r="A351" s="141"/>
      <c r="B351" s="142"/>
      <c r="C351" s="142"/>
      <c r="D351" s="101"/>
    </row>
    <row r="352" spans="1:4" x14ac:dyDescent="0.25">
      <c r="A352" s="141"/>
      <c r="B352" s="142"/>
      <c r="C352" s="142"/>
      <c r="D352" s="101"/>
    </row>
    <row r="353" spans="1:4" x14ac:dyDescent="0.25">
      <c r="A353" s="141"/>
      <c r="B353" s="142"/>
      <c r="C353" s="142"/>
      <c r="D353" s="101"/>
    </row>
    <row r="354" spans="1:4" x14ac:dyDescent="0.25">
      <c r="A354" s="141"/>
      <c r="B354" s="142"/>
      <c r="C354" s="142"/>
      <c r="D354" s="101"/>
    </row>
    <row r="355" spans="1:4" x14ac:dyDescent="0.25">
      <c r="A355" s="141"/>
      <c r="B355" s="142"/>
      <c r="C355" s="142"/>
      <c r="D355" s="101"/>
    </row>
    <row r="356" spans="1:4" x14ac:dyDescent="0.25">
      <c r="A356" s="141"/>
      <c r="B356" s="142"/>
      <c r="C356" s="142"/>
      <c r="D356" s="101"/>
    </row>
    <row r="357" spans="1:4" x14ac:dyDescent="0.25">
      <c r="A357" s="141"/>
      <c r="B357" s="142"/>
      <c r="C357" s="142"/>
      <c r="D357" s="101"/>
    </row>
    <row r="358" spans="1:4" x14ac:dyDescent="0.25">
      <c r="A358" s="141"/>
      <c r="B358" s="142"/>
      <c r="C358" s="142"/>
      <c r="D358" s="101"/>
    </row>
    <row r="359" spans="1:4" x14ac:dyDescent="0.25">
      <c r="A359" s="141"/>
      <c r="B359" s="142"/>
      <c r="C359" s="142"/>
      <c r="D359" s="101"/>
    </row>
  </sheetData>
  <protectedRanges>
    <protectedRange password="CB4C" sqref="O100" name="Диапазон3"/>
  </protectedRanges>
  <mergeCells count="42">
    <mergeCell ref="K195:L195"/>
    <mergeCell ref="K169:K171"/>
    <mergeCell ref="J101:J102"/>
    <mergeCell ref="X4:X5"/>
    <mergeCell ref="W4:W5"/>
    <mergeCell ref="L4:L5"/>
    <mergeCell ref="M4:M5"/>
    <mergeCell ref="N4:N5"/>
    <mergeCell ref="O4:O5"/>
    <mergeCell ref="P4:P5"/>
    <mergeCell ref="R4:S4"/>
    <mergeCell ref="T4:T5"/>
    <mergeCell ref="U4:U5"/>
    <mergeCell ref="V4:V5"/>
    <mergeCell ref="Q4:Q5"/>
    <mergeCell ref="B40:B41"/>
    <mergeCell ref="I1:K1"/>
    <mergeCell ref="H4:I4"/>
    <mergeCell ref="K4:K5"/>
    <mergeCell ref="A2:K2"/>
    <mergeCell ref="E4:F4"/>
    <mergeCell ref="A4:A5"/>
    <mergeCell ref="B4:B5"/>
    <mergeCell ref="D4:D5"/>
    <mergeCell ref="C4:C5"/>
    <mergeCell ref="G4:G5"/>
    <mergeCell ref="J4:J5"/>
    <mergeCell ref="B83:B84"/>
    <mergeCell ref="C83:C84"/>
    <mergeCell ref="B114:B115"/>
    <mergeCell ref="B124:B125"/>
    <mergeCell ref="C124:C125"/>
    <mergeCell ref="B178:B179"/>
    <mergeCell ref="C178:C179"/>
    <mergeCell ref="G124:G125"/>
    <mergeCell ref="B155:B156"/>
    <mergeCell ref="C155:C156"/>
    <mergeCell ref="B127:B128"/>
    <mergeCell ref="C127:C128"/>
    <mergeCell ref="G127:G128"/>
    <mergeCell ref="C169:C171"/>
    <mergeCell ref="B169:B171"/>
  </mergeCells>
  <hyperlinks>
    <hyperlink ref="G11" r:id="rId1"/>
    <hyperlink ref="G12" r:id="rId2"/>
    <hyperlink ref="G19" r:id="rId3"/>
    <hyperlink ref="G20" r:id="rId4"/>
    <hyperlink ref="G21" r:id="rId5"/>
    <hyperlink ref="G23" r:id="rId6" display="Великий Новгород\24 сп ВымпелКом\Перечень опор 24сп ВымпелКом.pdf"/>
    <hyperlink ref="G35" r:id="rId7"/>
    <hyperlink ref="G55" r:id="rId8"/>
  </hyperlinks>
  <pageMargins left="0.7" right="0.7" top="0.75" bottom="0.75" header="0.3" footer="0.3"/>
  <pageSetup paperSize="9" scale="13" fitToHeight="0" orientation="landscape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5"/>
  <sheetViews>
    <sheetView tabSelected="1" topLeftCell="A10" zoomScale="90" zoomScaleNormal="90" workbookViewId="0">
      <selection activeCell="Z17" sqref="Z17"/>
    </sheetView>
  </sheetViews>
  <sheetFormatPr defaultRowHeight="15" x14ac:dyDescent="0.25"/>
  <cols>
    <col min="1" max="1" width="6.140625" style="727" customWidth="1"/>
    <col min="2" max="2" width="26.42578125" style="67" customWidth="1"/>
    <col min="3" max="3" width="21.42578125" style="647" customWidth="1"/>
    <col min="4" max="4" width="11.42578125" style="727" customWidth="1"/>
    <col min="5" max="5" width="12.5703125" style="727" customWidth="1"/>
    <col min="6" max="6" width="12.85546875" style="727" customWidth="1"/>
    <col min="7" max="7" width="50.85546875" style="727" customWidth="1"/>
    <col min="8" max="8" width="16.85546875" style="727" customWidth="1"/>
    <col min="9" max="9" width="18.28515625" style="727" customWidth="1"/>
    <col min="10" max="10" width="15.5703125" style="727" customWidth="1"/>
    <col min="11" max="11" width="14.5703125" style="727" customWidth="1"/>
    <col min="12" max="12" width="17" style="727" customWidth="1"/>
    <col min="13" max="13" width="16.7109375" style="833" customWidth="1"/>
    <col min="14" max="14" width="16.140625" style="833" customWidth="1"/>
    <col min="15" max="15" width="17.28515625" style="833" customWidth="1"/>
    <col min="16" max="16" width="20.28515625" style="833" customWidth="1"/>
    <col min="17" max="17" width="14.7109375" style="833" customWidth="1"/>
    <col min="18" max="18" width="13.140625" style="833" customWidth="1"/>
    <col min="19" max="19" width="12" style="833" customWidth="1"/>
    <col min="20" max="20" width="12.5703125" style="527" customWidth="1"/>
    <col min="21" max="21" width="15.7109375" style="527" customWidth="1"/>
    <col min="22" max="22" width="16.140625" style="833" customWidth="1"/>
    <col min="23" max="23" width="18.85546875" style="833" customWidth="1"/>
    <col min="24" max="24" width="15.7109375" style="833" customWidth="1"/>
  </cols>
  <sheetData>
    <row r="1" spans="1:24" ht="18.75" x14ac:dyDescent="0.25">
      <c r="A1" s="1006" t="s">
        <v>11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6"/>
      <c r="O1" s="1006"/>
      <c r="P1" s="1006"/>
      <c r="Q1" s="1006"/>
    </row>
    <row r="2" spans="1:24" ht="18.75" x14ac:dyDescent="0.25">
      <c r="E2" s="1007"/>
      <c r="F2" s="1007"/>
      <c r="G2" s="1007"/>
      <c r="H2" s="1007"/>
      <c r="I2" s="1007"/>
      <c r="J2" s="832"/>
    </row>
    <row r="3" spans="1:24" x14ac:dyDescent="0.25">
      <c r="A3" s="990" t="s">
        <v>0</v>
      </c>
      <c r="B3" s="992" t="s">
        <v>1</v>
      </c>
      <c r="C3" s="986" t="s">
        <v>5</v>
      </c>
      <c r="D3" s="990" t="s">
        <v>86</v>
      </c>
      <c r="E3" s="990" t="s">
        <v>2</v>
      </c>
      <c r="F3" s="990"/>
      <c r="G3" s="990" t="s">
        <v>12</v>
      </c>
      <c r="H3" s="990" t="s">
        <v>6</v>
      </c>
      <c r="I3" s="990"/>
      <c r="J3" s="990" t="s">
        <v>10</v>
      </c>
      <c r="K3" s="990" t="s">
        <v>9</v>
      </c>
      <c r="L3" s="997" t="s">
        <v>78</v>
      </c>
      <c r="M3" s="1008" t="s">
        <v>13</v>
      </c>
      <c r="N3" s="997" t="s">
        <v>79</v>
      </c>
      <c r="O3" s="997" t="s">
        <v>80</v>
      </c>
      <c r="P3" s="998" t="s">
        <v>87</v>
      </c>
      <c r="Q3" s="998" t="s">
        <v>92</v>
      </c>
      <c r="R3" s="1000" t="s">
        <v>81</v>
      </c>
      <c r="S3" s="1001"/>
      <c r="T3" s="1011" t="s">
        <v>84</v>
      </c>
      <c r="U3" s="1011" t="s">
        <v>85</v>
      </c>
      <c r="V3" s="1013" t="s">
        <v>91</v>
      </c>
      <c r="W3" s="997" t="s">
        <v>14</v>
      </c>
      <c r="X3" s="997" t="s">
        <v>266</v>
      </c>
    </row>
    <row r="4" spans="1:24" x14ac:dyDescent="0.25">
      <c r="A4" s="990"/>
      <c r="B4" s="992"/>
      <c r="C4" s="986"/>
      <c r="D4" s="990"/>
      <c r="E4" s="829" t="s">
        <v>3</v>
      </c>
      <c r="F4" s="829" t="s">
        <v>4</v>
      </c>
      <c r="G4" s="990"/>
      <c r="H4" s="829" t="s">
        <v>7</v>
      </c>
      <c r="I4" s="829" t="s">
        <v>8</v>
      </c>
      <c r="J4" s="990"/>
      <c r="K4" s="990"/>
      <c r="L4" s="997"/>
      <c r="M4" s="1009"/>
      <c r="N4" s="997"/>
      <c r="O4" s="997"/>
      <c r="P4" s="999"/>
      <c r="Q4" s="1010"/>
      <c r="R4" s="23" t="s">
        <v>82</v>
      </c>
      <c r="S4" s="23" t="s">
        <v>83</v>
      </c>
      <c r="T4" s="1012"/>
      <c r="U4" s="1012"/>
      <c r="V4" s="1014"/>
      <c r="W4" s="998"/>
      <c r="X4" s="998"/>
    </row>
    <row r="5" spans="1:24" ht="15.75" thickBot="1" x14ac:dyDescent="0.3">
      <c r="A5" s="829">
        <v>1</v>
      </c>
      <c r="B5" s="830">
        <v>2</v>
      </c>
      <c r="C5" s="828">
        <v>3</v>
      </c>
      <c r="D5" s="829">
        <v>4</v>
      </c>
      <c r="E5" s="829">
        <v>5</v>
      </c>
      <c r="F5" s="829">
        <v>6</v>
      </c>
      <c r="G5" s="829">
        <v>7</v>
      </c>
      <c r="H5" s="829">
        <v>8</v>
      </c>
      <c r="I5" s="829">
        <v>9</v>
      </c>
      <c r="J5" s="829">
        <v>10</v>
      </c>
      <c r="K5" s="829">
        <v>11</v>
      </c>
      <c r="L5" s="829">
        <v>12</v>
      </c>
      <c r="M5" s="316">
        <v>13</v>
      </c>
      <c r="N5" s="6">
        <v>14</v>
      </c>
      <c r="O5" s="6">
        <v>15</v>
      </c>
      <c r="P5" s="6">
        <v>16</v>
      </c>
      <c r="Q5" s="25">
        <v>17</v>
      </c>
      <c r="R5" s="25">
        <v>18</v>
      </c>
      <c r="S5" s="25">
        <v>19</v>
      </c>
      <c r="T5" s="528">
        <v>20</v>
      </c>
      <c r="U5" s="528">
        <v>21</v>
      </c>
      <c r="V5" s="6">
        <v>22</v>
      </c>
      <c r="W5" s="4">
        <v>23</v>
      </c>
      <c r="X5" s="4">
        <v>24</v>
      </c>
    </row>
    <row r="6" spans="1:24" ht="75" x14ac:dyDescent="0.25">
      <c r="A6" s="727">
        <v>1</v>
      </c>
      <c r="B6" s="727" t="s">
        <v>409</v>
      </c>
      <c r="C6" s="727" t="s">
        <v>16</v>
      </c>
      <c r="D6" s="727" t="s">
        <v>3864</v>
      </c>
      <c r="E6" s="706">
        <v>45628</v>
      </c>
      <c r="F6" s="707">
        <v>0.5</v>
      </c>
      <c r="G6" s="727" t="s">
        <v>3921</v>
      </c>
      <c r="H6" s="706">
        <v>45621</v>
      </c>
      <c r="I6" s="706">
        <v>48944</v>
      </c>
      <c r="J6" s="727" t="s">
        <v>17</v>
      </c>
      <c r="M6" s="727" t="s">
        <v>3865</v>
      </c>
      <c r="N6" s="727" t="s">
        <v>3865</v>
      </c>
      <c r="O6" s="727"/>
      <c r="P6" s="831" t="s">
        <v>484</v>
      </c>
      <c r="Q6" s="727"/>
      <c r="R6" s="727"/>
      <c r="S6" s="727">
        <v>3</v>
      </c>
      <c r="T6" s="529">
        <v>105.25</v>
      </c>
      <c r="U6" s="529">
        <f>S6*T6</f>
        <v>315.75</v>
      </c>
      <c r="V6" s="727"/>
      <c r="W6" s="248" t="s">
        <v>1017</v>
      </c>
      <c r="X6" s="727"/>
    </row>
    <row r="7" spans="1:24" ht="75" x14ac:dyDescent="0.25">
      <c r="A7" s="727">
        <f>A6+1</f>
        <v>2</v>
      </c>
      <c r="B7" s="727" t="s">
        <v>409</v>
      </c>
      <c r="C7" s="727" t="s">
        <v>16</v>
      </c>
      <c r="D7" s="727" t="s">
        <v>3922</v>
      </c>
      <c r="E7" s="706">
        <v>45639</v>
      </c>
      <c r="F7" s="707">
        <v>0.5</v>
      </c>
      <c r="G7" s="727" t="s">
        <v>3923</v>
      </c>
      <c r="H7" s="706">
        <v>48916</v>
      </c>
      <c r="I7" s="706">
        <v>48916</v>
      </c>
      <c r="J7" s="727" t="s">
        <v>17</v>
      </c>
      <c r="M7" s="727" t="s">
        <v>3866</v>
      </c>
      <c r="N7" s="727" t="s">
        <v>3866</v>
      </c>
      <c r="O7" s="727"/>
      <c r="P7" s="727" t="s">
        <v>484</v>
      </c>
      <c r="Q7" s="727"/>
      <c r="R7" s="727">
        <v>14</v>
      </c>
      <c r="S7" s="727"/>
      <c r="T7" s="529">
        <v>105.25</v>
      </c>
      <c r="U7" s="529">
        <f>R7*T7</f>
        <v>1473.5</v>
      </c>
      <c r="V7" s="727"/>
      <c r="W7" s="248" t="s">
        <v>1017</v>
      </c>
      <c r="X7" s="727"/>
    </row>
    <row r="8" spans="1:24" s="862" customFormat="1" ht="60" x14ac:dyDescent="0.25">
      <c r="A8" s="52">
        <f t="shared" ref="A8:A19" si="0">A7+1</f>
        <v>3</v>
      </c>
      <c r="B8" s="52" t="s">
        <v>3001</v>
      </c>
      <c r="C8" s="52" t="s">
        <v>3002</v>
      </c>
      <c r="D8" s="52" t="s">
        <v>3924</v>
      </c>
      <c r="E8" s="53">
        <v>45684</v>
      </c>
      <c r="F8" s="863" t="s">
        <v>3945</v>
      </c>
      <c r="G8" s="52" t="s">
        <v>3925</v>
      </c>
      <c r="H8" s="53">
        <v>45658</v>
      </c>
      <c r="I8" s="53">
        <v>46022</v>
      </c>
      <c r="J8" s="52" t="s">
        <v>3004</v>
      </c>
      <c r="K8" s="52"/>
      <c r="L8" s="52"/>
      <c r="M8" s="52" t="s">
        <v>3895</v>
      </c>
      <c r="N8" s="52" t="s">
        <v>3898</v>
      </c>
      <c r="O8" s="53">
        <v>45658</v>
      </c>
      <c r="P8" s="52"/>
      <c r="Q8" s="52"/>
      <c r="R8" s="52">
        <v>2</v>
      </c>
      <c r="S8" s="52"/>
      <c r="T8" s="533">
        <v>105.25</v>
      </c>
      <c r="U8" s="533">
        <v>210.5</v>
      </c>
      <c r="V8" s="52"/>
      <c r="W8" s="52" t="s">
        <v>3943</v>
      </c>
      <c r="X8" s="52"/>
    </row>
    <row r="9" spans="1:24" ht="75" x14ac:dyDescent="0.25">
      <c r="A9" s="727">
        <f t="shared" si="0"/>
        <v>4</v>
      </c>
      <c r="B9" s="727" t="s">
        <v>3926</v>
      </c>
      <c r="C9" s="727" t="s">
        <v>3927</v>
      </c>
      <c r="D9" s="727" t="s">
        <v>3928</v>
      </c>
      <c r="E9" s="706">
        <v>45723</v>
      </c>
      <c r="G9" s="727" t="s">
        <v>3929</v>
      </c>
      <c r="H9" s="706">
        <v>45733</v>
      </c>
      <c r="I9" s="706">
        <v>49385</v>
      </c>
      <c r="J9" s="727" t="s">
        <v>17</v>
      </c>
      <c r="M9" s="727" t="s">
        <v>3947</v>
      </c>
      <c r="N9" s="727" t="s">
        <v>3947</v>
      </c>
      <c r="O9" s="727"/>
      <c r="P9" s="727" t="s">
        <v>2966</v>
      </c>
      <c r="Q9" s="727"/>
      <c r="R9" s="727">
        <v>2</v>
      </c>
      <c r="S9" s="727">
        <v>7</v>
      </c>
      <c r="T9" s="529">
        <v>105.25</v>
      </c>
      <c r="U9" s="529">
        <f>9*105.25</f>
        <v>947.25</v>
      </c>
      <c r="V9" s="727"/>
      <c r="W9" s="248" t="s">
        <v>1017</v>
      </c>
      <c r="X9" s="727"/>
    </row>
    <row r="10" spans="1:24" s="862" customFormat="1" ht="75" x14ac:dyDescent="0.25">
      <c r="A10" s="52">
        <f t="shared" si="0"/>
        <v>5</v>
      </c>
      <c r="B10" s="52" t="s">
        <v>2958</v>
      </c>
      <c r="C10" s="52" t="s">
        <v>3270</v>
      </c>
      <c r="D10" s="52" t="s">
        <v>3935</v>
      </c>
      <c r="E10" s="53">
        <v>45727</v>
      </c>
      <c r="F10" s="52"/>
      <c r="G10" s="52" t="s">
        <v>3936</v>
      </c>
      <c r="H10" s="53" t="s">
        <v>3937</v>
      </c>
      <c r="I10" s="53">
        <v>48944</v>
      </c>
      <c r="J10" s="52" t="s">
        <v>17</v>
      </c>
      <c r="K10" s="52"/>
      <c r="L10" s="52"/>
      <c r="M10" s="52" t="s">
        <v>3946</v>
      </c>
      <c r="N10" s="52" t="s">
        <v>3946</v>
      </c>
      <c r="O10" s="53">
        <v>45770</v>
      </c>
      <c r="P10" s="191">
        <v>45861</v>
      </c>
      <c r="Q10" s="52"/>
      <c r="R10" s="52">
        <v>4</v>
      </c>
      <c r="S10" s="52">
        <v>7</v>
      </c>
      <c r="T10" s="533">
        <v>105.25</v>
      </c>
      <c r="U10" s="533">
        <v>1157.75</v>
      </c>
      <c r="V10" s="52"/>
      <c r="W10" s="57" t="s">
        <v>4108</v>
      </c>
      <c r="X10" s="52"/>
    </row>
    <row r="11" spans="1:24" ht="75" x14ac:dyDescent="0.25">
      <c r="A11" s="727">
        <f t="shared" si="0"/>
        <v>6</v>
      </c>
      <c r="B11" s="727" t="s">
        <v>409</v>
      </c>
      <c r="C11" s="727" t="s">
        <v>16</v>
      </c>
      <c r="D11" s="727" t="s">
        <v>3980</v>
      </c>
      <c r="E11" s="706">
        <v>45784</v>
      </c>
      <c r="G11" s="727" t="s">
        <v>3981</v>
      </c>
      <c r="J11" s="727" t="s">
        <v>17</v>
      </c>
      <c r="M11" s="727" t="s">
        <v>3982</v>
      </c>
      <c r="N11" s="727" t="s">
        <v>3982</v>
      </c>
      <c r="O11" s="727"/>
      <c r="P11" s="727" t="s">
        <v>484</v>
      </c>
      <c r="Q11" s="727"/>
      <c r="R11" s="727">
        <v>5</v>
      </c>
      <c r="S11" s="727"/>
      <c r="T11" s="529">
        <v>105.25</v>
      </c>
      <c r="U11" s="529">
        <f>R11*T11</f>
        <v>526.25</v>
      </c>
      <c r="V11" s="727"/>
      <c r="W11" s="248" t="s">
        <v>1017</v>
      </c>
      <c r="X11" s="727"/>
    </row>
    <row r="12" spans="1:24" s="862" customFormat="1" ht="75" x14ac:dyDescent="0.25">
      <c r="A12" s="52">
        <f t="shared" si="0"/>
        <v>7</v>
      </c>
      <c r="B12" s="52" t="s">
        <v>3984</v>
      </c>
      <c r="C12" s="52"/>
      <c r="D12" s="52" t="s">
        <v>3983</v>
      </c>
      <c r="E12" s="52"/>
      <c r="F12" s="52"/>
      <c r="G12" s="52" t="s">
        <v>3985</v>
      </c>
      <c r="H12" s="52"/>
      <c r="I12" s="52"/>
      <c r="J12" s="52" t="s">
        <v>17</v>
      </c>
      <c r="K12" s="52"/>
      <c r="L12" s="52"/>
      <c r="M12" s="52" t="s">
        <v>3986</v>
      </c>
      <c r="N12" s="52" t="s">
        <v>3986</v>
      </c>
      <c r="O12" s="53">
        <v>45848</v>
      </c>
      <c r="P12" s="191">
        <v>45940</v>
      </c>
      <c r="Q12" s="52"/>
      <c r="R12" s="52">
        <v>3</v>
      </c>
      <c r="S12" s="52"/>
      <c r="T12" s="533">
        <v>105.25</v>
      </c>
      <c r="U12" s="533">
        <f>T12*R12</f>
        <v>315.75</v>
      </c>
      <c r="V12" s="52"/>
      <c r="W12" s="57" t="s">
        <v>1017</v>
      </c>
      <c r="X12" s="52"/>
    </row>
    <row r="13" spans="1:24" s="862" customFormat="1" x14ac:dyDescent="0.25">
      <c r="A13" s="52">
        <f t="shared" si="0"/>
        <v>8</v>
      </c>
      <c r="B13" s="52" t="s">
        <v>4003</v>
      </c>
      <c r="C13" s="52"/>
      <c r="D13" s="52" t="s">
        <v>3999</v>
      </c>
      <c r="E13" s="53">
        <v>45789</v>
      </c>
      <c r="F13" s="52"/>
      <c r="G13" s="52" t="s">
        <v>3985</v>
      </c>
      <c r="H13" s="52"/>
      <c r="I13" s="52"/>
      <c r="J13" s="52"/>
      <c r="K13" s="52"/>
      <c r="L13" s="52"/>
      <c r="M13" s="52" t="s">
        <v>4008</v>
      </c>
      <c r="N13" s="52" t="s">
        <v>4008</v>
      </c>
      <c r="O13" s="53">
        <v>45848</v>
      </c>
      <c r="P13" s="191">
        <v>45940</v>
      </c>
      <c r="Q13" s="52"/>
      <c r="R13" s="52">
        <v>1</v>
      </c>
      <c r="S13" s="52"/>
      <c r="T13" s="533">
        <v>105.25</v>
      </c>
      <c r="U13" s="533">
        <v>105.25</v>
      </c>
      <c r="V13" s="52"/>
      <c r="W13" s="57" t="s">
        <v>1017</v>
      </c>
      <c r="X13" s="52"/>
    </row>
    <row r="14" spans="1:24" s="862" customFormat="1" ht="75" x14ac:dyDescent="0.25">
      <c r="A14" s="52">
        <f t="shared" si="0"/>
        <v>9</v>
      </c>
      <c r="B14" s="52" t="s">
        <v>2855</v>
      </c>
      <c r="C14" s="52" t="s">
        <v>16</v>
      </c>
      <c r="D14" s="52" t="s">
        <v>4018</v>
      </c>
      <c r="E14" s="53"/>
      <c r="F14" s="52"/>
      <c r="G14" s="52" t="s">
        <v>4016</v>
      </c>
      <c r="H14" s="52"/>
      <c r="I14" s="52"/>
      <c r="J14" s="52" t="s">
        <v>17</v>
      </c>
      <c r="K14" s="52"/>
      <c r="L14" s="52"/>
      <c r="M14" s="52" t="s">
        <v>4019</v>
      </c>
      <c r="N14" s="52" t="s">
        <v>4019</v>
      </c>
      <c r="O14" s="53">
        <v>45848</v>
      </c>
      <c r="P14" s="191">
        <v>45940</v>
      </c>
      <c r="Q14" s="52"/>
      <c r="R14" s="52">
        <v>4</v>
      </c>
      <c r="S14" s="52"/>
      <c r="T14" s="533">
        <v>105.25</v>
      </c>
      <c r="U14" s="533">
        <v>421</v>
      </c>
      <c r="V14" s="52"/>
      <c r="W14" s="57" t="s">
        <v>4072</v>
      </c>
      <c r="X14" s="52"/>
    </row>
    <row r="15" spans="1:24" s="45" customFormat="1" ht="75" x14ac:dyDescent="0.25">
      <c r="A15" s="727">
        <f t="shared" si="0"/>
        <v>10</v>
      </c>
      <c r="B15" s="727" t="s">
        <v>409</v>
      </c>
      <c r="C15" s="727" t="s">
        <v>16</v>
      </c>
      <c r="D15" s="727" t="s">
        <v>4015</v>
      </c>
      <c r="E15" s="706">
        <v>45798</v>
      </c>
      <c r="F15" s="727"/>
      <c r="G15" s="727" t="s">
        <v>4016</v>
      </c>
      <c r="H15" s="727"/>
      <c r="I15" s="727"/>
      <c r="J15" s="727" t="s">
        <v>17</v>
      </c>
      <c r="K15" s="727"/>
      <c r="L15" s="727"/>
      <c r="M15" s="727" t="s">
        <v>4017</v>
      </c>
      <c r="N15" s="727" t="s">
        <v>4017</v>
      </c>
      <c r="O15" s="727"/>
      <c r="P15" s="727" t="s">
        <v>484</v>
      </c>
      <c r="Q15" s="727"/>
      <c r="R15" s="727">
        <v>7</v>
      </c>
      <c r="S15" s="727"/>
      <c r="T15" s="529">
        <v>105.25</v>
      </c>
      <c r="U15" s="529">
        <v>736.75</v>
      </c>
      <c r="V15" s="727"/>
      <c r="W15" s="248" t="s">
        <v>1017</v>
      </c>
      <c r="X15" s="727"/>
    </row>
    <row r="16" spans="1:24" ht="75" x14ac:dyDescent="0.25">
      <c r="A16" s="727">
        <f t="shared" si="0"/>
        <v>11</v>
      </c>
      <c r="B16" s="727" t="s">
        <v>3319</v>
      </c>
      <c r="C16" s="727" t="s">
        <v>46</v>
      </c>
      <c r="D16" s="727" t="s">
        <v>4004</v>
      </c>
      <c r="G16" s="727" t="s">
        <v>4005</v>
      </c>
      <c r="J16" s="727" t="s">
        <v>17</v>
      </c>
      <c r="M16" s="727" t="s">
        <v>4009</v>
      </c>
      <c r="N16" s="727" t="s">
        <v>4009</v>
      </c>
      <c r="O16" s="727"/>
      <c r="P16" s="727" t="s">
        <v>484</v>
      </c>
      <c r="Q16" s="727"/>
      <c r="R16" s="727">
        <v>4</v>
      </c>
      <c r="S16" s="727">
        <v>7</v>
      </c>
      <c r="T16" s="529">
        <v>105.25</v>
      </c>
      <c r="U16" s="529">
        <v>1157.75</v>
      </c>
      <c r="V16" s="727"/>
      <c r="W16" s="248" t="s">
        <v>1017</v>
      </c>
      <c r="X16" s="727"/>
    </row>
    <row r="17" spans="1:24" s="862" customFormat="1" ht="75" x14ac:dyDescent="0.25">
      <c r="A17" s="52">
        <f t="shared" si="0"/>
        <v>12</v>
      </c>
      <c r="B17" s="52" t="s">
        <v>2855</v>
      </c>
      <c r="C17" s="52" t="s">
        <v>16</v>
      </c>
      <c r="D17" s="52" t="s">
        <v>4000</v>
      </c>
      <c r="E17" s="52"/>
      <c r="F17" s="52"/>
      <c r="G17" s="52" t="s">
        <v>4001</v>
      </c>
      <c r="H17" s="52"/>
      <c r="I17" s="52"/>
      <c r="J17" s="52" t="s">
        <v>17</v>
      </c>
      <c r="K17" s="52"/>
      <c r="L17" s="52"/>
      <c r="M17" s="52" t="s">
        <v>4002</v>
      </c>
      <c r="N17" s="52" t="s">
        <v>4002</v>
      </c>
      <c r="O17" s="53">
        <v>45890</v>
      </c>
      <c r="P17" s="191">
        <v>45982</v>
      </c>
      <c r="Q17" s="52"/>
      <c r="R17" s="52">
        <v>26</v>
      </c>
      <c r="S17" s="52">
        <v>39</v>
      </c>
      <c r="T17" s="533">
        <v>105.25</v>
      </c>
      <c r="U17" s="533">
        <v>6841.25</v>
      </c>
      <c r="V17" s="52"/>
      <c r="W17" s="57" t="s">
        <v>4109</v>
      </c>
      <c r="X17" s="52"/>
    </row>
    <row r="18" spans="1:24" s="862" customFormat="1" ht="75" x14ac:dyDescent="0.25">
      <c r="A18" s="52">
        <f t="shared" si="0"/>
        <v>13</v>
      </c>
      <c r="B18" s="52" t="s">
        <v>103</v>
      </c>
      <c r="C18" s="52" t="s">
        <v>16</v>
      </c>
      <c r="D18" s="52" t="s">
        <v>4031</v>
      </c>
      <c r="E18" s="52"/>
      <c r="F18" s="52"/>
      <c r="G18" s="52" t="s">
        <v>4001</v>
      </c>
      <c r="H18" s="52"/>
      <c r="I18" s="52"/>
      <c r="J18" s="52" t="s">
        <v>17</v>
      </c>
      <c r="K18" s="52"/>
      <c r="L18" s="52"/>
      <c r="M18" s="52" t="s">
        <v>4032</v>
      </c>
      <c r="N18" s="52" t="s">
        <v>4032</v>
      </c>
      <c r="O18" s="53">
        <v>45897</v>
      </c>
      <c r="P18" s="191">
        <v>45989</v>
      </c>
      <c r="Q18" s="52"/>
      <c r="R18" s="52">
        <v>4</v>
      </c>
      <c r="S18" s="52"/>
      <c r="T18" s="533">
        <v>105.25</v>
      </c>
      <c r="U18" s="533">
        <v>421</v>
      </c>
      <c r="V18" s="52"/>
      <c r="W18" s="57" t="s">
        <v>4108</v>
      </c>
      <c r="X18" s="52"/>
    </row>
    <row r="19" spans="1:24" s="862" customFormat="1" ht="75" x14ac:dyDescent="0.25">
      <c r="A19" s="52">
        <f t="shared" si="0"/>
        <v>14</v>
      </c>
      <c r="B19" s="52" t="s">
        <v>2855</v>
      </c>
      <c r="C19" s="52" t="s">
        <v>16</v>
      </c>
      <c r="D19" s="52" t="s">
        <v>4056</v>
      </c>
      <c r="E19" s="53">
        <v>45926</v>
      </c>
      <c r="F19" s="53"/>
      <c r="G19" s="52" t="s">
        <v>4005</v>
      </c>
      <c r="H19" s="52"/>
      <c r="I19" s="52"/>
      <c r="J19" s="52" t="s">
        <v>17</v>
      </c>
      <c r="K19" s="52"/>
      <c r="L19" s="52"/>
      <c r="M19" s="52" t="s">
        <v>4057</v>
      </c>
      <c r="N19" s="52" t="s">
        <v>4057</v>
      </c>
      <c r="O19" s="53">
        <v>45988</v>
      </c>
      <c r="P19" s="191">
        <v>46080</v>
      </c>
      <c r="Q19" s="52"/>
      <c r="R19" s="52">
        <v>3</v>
      </c>
      <c r="S19" s="52">
        <v>1</v>
      </c>
      <c r="T19" s="533">
        <v>105.25</v>
      </c>
      <c r="U19" s="533">
        <v>421</v>
      </c>
      <c r="V19" s="52"/>
      <c r="W19" s="57" t="s">
        <v>1017</v>
      </c>
      <c r="X19" s="52"/>
    </row>
    <row r="20" spans="1:24" s="862" customFormat="1" ht="30" x14ac:dyDescent="0.25">
      <c r="A20" s="52">
        <v>15</v>
      </c>
      <c r="B20" s="52" t="s">
        <v>2992</v>
      </c>
      <c r="C20" s="52" t="s">
        <v>834</v>
      </c>
      <c r="D20" s="52" t="s">
        <v>4058</v>
      </c>
      <c r="E20" s="53">
        <v>45922</v>
      </c>
      <c r="F20" s="52" t="s">
        <v>3371</v>
      </c>
      <c r="G20" s="52" t="s">
        <v>4001</v>
      </c>
      <c r="H20" s="52"/>
      <c r="I20" s="52"/>
      <c r="J20" s="52" t="s">
        <v>58</v>
      </c>
      <c r="K20" s="52"/>
      <c r="L20" s="52"/>
      <c r="M20" s="52" t="s">
        <v>4059</v>
      </c>
      <c r="N20" s="52" t="s">
        <v>4059</v>
      </c>
      <c r="O20" s="53">
        <v>45986</v>
      </c>
      <c r="P20" s="191">
        <v>46078</v>
      </c>
      <c r="Q20" s="52"/>
      <c r="R20" s="52">
        <v>8</v>
      </c>
      <c r="S20" s="52">
        <v>0</v>
      </c>
      <c r="T20" s="533">
        <v>105.25</v>
      </c>
      <c r="U20" s="533">
        <v>842</v>
      </c>
      <c r="V20" s="52"/>
      <c r="W20" s="57" t="s">
        <v>1017</v>
      </c>
      <c r="X20" s="52"/>
    </row>
    <row r="21" spans="1:24" s="862" customFormat="1" ht="75" x14ac:dyDescent="0.25">
      <c r="A21" s="52">
        <v>16</v>
      </c>
      <c r="B21" s="52" t="s">
        <v>3319</v>
      </c>
      <c r="C21" s="52" t="s">
        <v>46</v>
      </c>
      <c r="D21" s="52" t="s">
        <v>4060</v>
      </c>
      <c r="E21" s="52"/>
      <c r="F21" s="52"/>
      <c r="G21" s="52" t="s">
        <v>4061</v>
      </c>
      <c r="H21" s="52"/>
      <c r="I21" s="52"/>
      <c r="J21" s="52" t="s">
        <v>17</v>
      </c>
      <c r="K21" s="52"/>
      <c r="L21" s="52"/>
      <c r="M21" s="52" t="s">
        <v>4060</v>
      </c>
      <c r="N21" s="52" t="s">
        <v>4062</v>
      </c>
      <c r="O21" s="53">
        <v>45980</v>
      </c>
      <c r="P21" s="191">
        <v>46072</v>
      </c>
      <c r="Q21" s="52"/>
      <c r="R21" s="52">
        <v>1</v>
      </c>
      <c r="S21" s="52">
        <v>0</v>
      </c>
      <c r="T21" s="533">
        <v>105.25</v>
      </c>
      <c r="U21" s="533">
        <v>105.25</v>
      </c>
      <c r="V21" s="52"/>
      <c r="W21" s="57" t="s">
        <v>1017</v>
      </c>
      <c r="X21" s="52"/>
    </row>
    <row r="22" spans="1:24" ht="75" x14ac:dyDescent="0.25">
      <c r="B22" s="727" t="s">
        <v>409</v>
      </c>
      <c r="C22" s="727" t="s">
        <v>16</v>
      </c>
      <c r="D22" s="727" t="s">
        <v>4063</v>
      </c>
      <c r="G22" s="727" t="s">
        <v>4016</v>
      </c>
      <c r="J22" s="727" t="s">
        <v>17</v>
      </c>
      <c r="M22" s="727" t="s">
        <v>4064</v>
      </c>
      <c r="N22" s="727" t="s">
        <v>4064</v>
      </c>
      <c r="O22" s="727"/>
      <c r="P22" s="727" t="s">
        <v>484</v>
      </c>
      <c r="Q22" s="727"/>
      <c r="R22" s="727">
        <v>4</v>
      </c>
      <c r="S22" s="727">
        <v>0</v>
      </c>
      <c r="T22" s="529">
        <v>105.25</v>
      </c>
      <c r="U22" s="529">
        <f>R22*T22</f>
        <v>421</v>
      </c>
      <c r="V22" s="727"/>
      <c r="W22" s="248" t="s">
        <v>1017</v>
      </c>
      <c r="X22" s="727"/>
    </row>
    <row r="23" spans="1:24" s="862" customFormat="1" ht="75" x14ac:dyDescent="0.25">
      <c r="A23" s="52"/>
      <c r="B23" s="52" t="s">
        <v>4065</v>
      </c>
      <c r="C23" s="52" t="s">
        <v>46</v>
      </c>
      <c r="D23" s="52" t="s">
        <v>4066</v>
      </c>
      <c r="E23" s="52"/>
      <c r="F23" s="52"/>
      <c r="G23" s="52" t="s">
        <v>4016</v>
      </c>
      <c r="H23" s="52"/>
      <c r="I23" s="52"/>
      <c r="J23" s="52" t="s">
        <v>17</v>
      </c>
      <c r="K23" s="52"/>
      <c r="L23" s="52"/>
      <c r="M23" s="52" t="s">
        <v>4066</v>
      </c>
      <c r="N23" s="52" t="s">
        <v>4067</v>
      </c>
      <c r="O23" s="53">
        <v>45978</v>
      </c>
      <c r="P23" s="191">
        <v>46070</v>
      </c>
      <c r="Q23" s="52"/>
      <c r="R23" s="52">
        <v>25</v>
      </c>
      <c r="S23" s="52">
        <v>0</v>
      </c>
      <c r="T23" s="533">
        <v>105.25</v>
      </c>
      <c r="U23" s="533">
        <v>2631.25</v>
      </c>
      <c r="V23" s="52"/>
      <c r="W23" s="57" t="s">
        <v>1017</v>
      </c>
      <c r="X23" s="52"/>
    </row>
    <row r="24" spans="1:24" ht="75" x14ac:dyDescent="0.25">
      <c r="B24" s="727" t="s">
        <v>4074</v>
      </c>
      <c r="C24" s="727" t="s">
        <v>4075</v>
      </c>
      <c r="D24" s="727" t="s">
        <v>4076</v>
      </c>
      <c r="G24" s="727" t="s">
        <v>4077</v>
      </c>
      <c r="J24" s="727" t="s">
        <v>17</v>
      </c>
      <c r="M24" s="727" t="s">
        <v>4078</v>
      </c>
      <c r="N24" s="727" t="s">
        <v>4078</v>
      </c>
      <c r="O24" s="727"/>
      <c r="P24" s="727" t="s">
        <v>484</v>
      </c>
      <c r="Q24" s="727"/>
      <c r="R24" s="727">
        <v>1</v>
      </c>
      <c r="S24" s="727">
        <v>0</v>
      </c>
      <c r="T24" s="529">
        <v>107</v>
      </c>
      <c r="U24" s="529">
        <v>107</v>
      </c>
      <c r="V24" s="727"/>
      <c r="W24" s="248" t="s">
        <v>1017</v>
      </c>
      <c r="X24" s="727"/>
    </row>
    <row r="25" spans="1:24" ht="75" x14ac:dyDescent="0.25">
      <c r="B25" s="727" t="s">
        <v>2855</v>
      </c>
      <c r="C25" s="727" t="s">
        <v>16</v>
      </c>
      <c r="D25" s="727" t="s">
        <v>4095</v>
      </c>
      <c r="E25" s="706">
        <v>46001</v>
      </c>
      <c r="G25" s="727" t="s">
        <v>4001</v>
      </c>
      <c r="J25" s="727" t="s">
        <v>17</v>
      </c>
      <c r="M25" s="727" t="s">
        <v>4096</v>
      </c>
      <c r="N25" s="727" t="s">
        <v>4096</v>
      </c>
      <c r="O25" s="727"/>
      <c r="P25" s="727" t="s">
        <v>484</v>
      </c>
      <c r="Q25" s="727"/>
      <c r="R25" s="727">
        <v>0</v>
      </c>
      <c r="S25" s="727">
        <v>39</v>
      </c>
      <c r="T25" s="529">
        <v>107</v>
      </c>
      <c r="U25" s="529">
        <v>4173</v>
      </c>
      <c r="V25" s="727"/>
      <c r="W25" s="248" t="s">
        <v>1017</v>
      </c>
      <c r="X25" s="727"/>
    </row>
    <row r="26" spans="1:24" x14ac:dyDescent="0.25">
      <c r="B26" s="727"/>
      <c r="C26" s="727"/>
      <c r="M26" s="727"/>
      <c r="N26" s="727"/>
      <c r="O26" s="727"/>
      <c r="P26" s="727"/>
      <c r="Q26" s="727"/>
      <c r="R26" s="727"/>
      <c r="S26" s="727"/>
      <c r="T26" s="529"/>
      <c r="U26" s="529"/>
      <c r="V26" s="727"/>
      <c r="W26" s="727"/>
      <c r="X26" s="727"/>
    </row>
    <row r="27" spans="1:24" x14ac:dyDescent="0.25">
      <c r="B27" s="727"/>
      <c r="C27" s="727"/>
      <c r="M27" s="727"/>
      <c r="N27" s="727"/>
      <c r="O27" s="727"/>
      <c r="P27" s="727"/>
      <c r="Q27" s="727"/>
      <c r="R27" s="727"/>
      <c r="S27" s="727"/>
      <c r="T27" s="529"/>
      <c r="U27" s="529"/>
      <c r="V27" s="727"/>
      <c r="W27" s="727"/>
      <c r="X27" s="727"/>
    </row>
    <row r="28" spans="1:24" x14ac:dyDescent="0.25">
      <c r="B28" s="727"/>
      <c r="C28" s="727"/>
      <c r="M28" s="727"/>
      <c r="N28" s="727"/>
      <c r="O28" s="727"/>
      <c r="P28" s="727"/>
      <c r="Q28" s="727"/>
      <c r="R28" s="727"/>
      <c r="S28" s="727"/>
      <c r="T28" s="529"/>
      <c r="U28" s="529"/>
      <c r="V28" s="727"/>
      <c r="W28" s="727"/>
      <c r="X28" s="727"/>
    </row>
    <row r="29" spans="1:24" x14ac:dyDescent="0.25">
      <c r="B29" s="727"/>
      <c r="C29" s="727"/>
      <c r="M29" s="727"/>
      <c r="N29" s="727"/>
      <c r="O29" s="727"/>
      <c r="P29" s="727"/>
      <c r="Q29" s="727"/>
      <c r="R29" s="727"/>
      <c r="S29" s="727"/>
      <c r="T29" s="529"/>
      <c r="U29" s="529"/>
      <c r="V29" s="727"/>
      <c r="W29" s="727"/>
      <c r="X29" s="727"/>
    </row>
    <row r="30" spans="1:24" x14ac:dyDescent="0.25">
      <c r="B30" s="727"/>
      <c r="C30" s="727"/>
      <c r="M30" s="727"/>
      <c r="N30" s="727"/>
      <c r="O30" s="727"/>
      <c r="P30" s="727"/>
      <c r="Q30" s="727"/>
      <c r="R30" s="727"/>
      <c r="S30" s="727"/>
      <c r="T30" s="529"/>
      <c r="U30" s="529"/>
      <c r="V30" s="727"/>
      <c r="W30" s="727"/>
      <c r="X30" s="727"/>
    </row>
    <row r="31" spans="1:24" x14ac:dyDescent="0.25">
      <c r="B31" s="727"/>
      <c r="C31" s="727"/>
      <c r="M31" s="727"/>
      <c r="N31" s="727"/>
      <c r="O31" s="727"/>
      <c r="P31" s="727"/>
      <c r="Q31" s="727"/>
      <c r="R31" s="727"/>
      <c r="S31" s="727"/>
      <c r="T31" s="529"/>
      <c r="U31" s="529"/>
      <c r="V31" s="727"/>
      <c r="W31" s="727"/>
      <c r="X31" s="727"/>
    </row>
    <row r="32" spans="1:24" x14ac:dyDescent="0.25">
      <c r="B32" s="727"/>
      <c r="C32" s="727"/>
      <c r="M32" s="727"/>
      <c r="N32" s="727"/>
      <c r="O32" s="727"/>
      <c r="P32" s="727"/>
      <c r="Q32" s="727"/>
      <c r="R32" s="727"/>
      <c r="S32" s="727"/>
      <c r="T32" s="529"/>
      <c r="U32" s="529"/>
      <c r="V32" s="727"/>
      <c r="W32" s="727"/>
      <c r="X32" s="727"/>
    </row>
    <row r="33" spans="2:24" x14ac:dyDescent="0.25">
      <c r="B33" s="727"/>
      <c r="C33" s="727"/>
      <c r="M33" s="727"/>
      <c r="N33" s="727"/>
      <c r="O33" s="727"/>
      <c r="P33" s="727"/>
      <c r="Q33" s="727"/>
      <c r="R33" s="727"/>
      <c r="S33" s="727"/>
      <c r="T33" s="529"/>
      <c r="U33" s="529"/>
      <c r="V33" s="727"/>
      <c r="W33" s="727"/>
      <c r="X33" s="727"/>
    </row>
    <row r="34" spans="2:24" x14ac:dyDescent="0.25">
      <c r="B34" s="727"/>
      <c r="C34" s="727"/>
      <c r="M34" s="727"/>
      <c r="N34" s="727"/>
      <c r="O34" s="727"/>
      <c r="P34" s="727"/>
      <c r="Q34" s="727"/>
      <c r="R34" s="727"/>
      <c r="S34" s="727"/>
      <c r="T34" s="529"/>
      <c r="U34" s="529"/>
      <c r="V34" s="727"/>
      <c r="W34" s="727"/>
      <c r="X34" s="727"/>
    </row>
    <row r="35" spans="2:24" x14ac:dyDescent="0.25">
      <c r="B35" s="727"/>
      <c r="C35" s="727"/>
      <c r="M35" s="727"/>
      <c r="N35" s="727"/>
      <c r="O35" s="727"/>
      <c r="P35" s="727"/>
      <c r="Q35" s="727"/>
      <c r="R35" s="727"/>
      <c r="S35" s="727"/>
      <c r="T35" s="529"/>
      <c r="U35" s="529"/>
      <c r="V35" s="727"/>
      <c r="W35" s="727"/>
      <c r="X35" s="727"/>
    </row>
    <row r="36" spans="2:24" x14ac:dyDescent="0.25">
      <c r="B36" s="727"/>
      <c r="C36" s="727"/>
      <c r="M36" s="727"/>
      <c r="N36" s="727"/>
      <c r="O36" s="727"/>
      <c r="P36" s="727"/>
      <c r="Q36" s="727"/>
      <c r="R36" s="727"/>
      <c r="S36" s="727"/>
      <c r="T36" s="529"/>
      <c r="U36" s="529"/>
      <c r="V36" s="727"/>
      <c r="W36" s="727"/>
      <c r="X36" s="727"/>
    </row>
    <row r="37" spans="2:24" x14ac:dyDescent="0.25">
      <c r="B37" s="727"/>
      <c r="C37" s="727"/>
      <c r="M37" s="727"/>
      <c r="N37" s="727"/>
      <c r="O37" s="727"/>
      <c r="P37" s="727"/>
      <c r="Q37" s="727"/>
      <c r="R37" s="727"/>
      <c r="S37" s="727"/>
      <c r="T37" s="529"/>
      <c r="U37" s="529"/>
      <c r="V37" s="727"/>
      <c r="W37" s="727"/>
      <c r="X37" s="727"/>
    </row>
    <row r="38" spans="2:24" x14ac:dyDescent="0.25">
      <c r="B38" s="727"/>
      <c r="C38" s="727"/>
      <c r="M38" s="727"/>
      <c r="N38" s="727"/>
      <c r="O38" s="727"/>
      <c r="P38" s="727"/>
      <c r="Q38" s="727"/>
      <c r="R38" s="727"/>
      <c r="S38" s="727"/>
      <c r="T38" s="529"/>
      <c r="U38" s="529"/>
      <c r="V38" s="727"/>
      <c r="W38" s="727"/>
      <c r="X38" s="727"/>
    </row>
    <row r="39" spans="2:24" x14ac:dyDescent="0.25">
      <c r="B39" s="727"/>
      <c r="C39" s="727"/>
      <c r="M39" s="727"/>
      <c r="N39" s="727"/>
      <c r="O39" s="727"/>
      <c r="P39" s="727"/>
      <c r="Q39" s="727"/>
      <c r="R39" s="727"/>
      <c r="S39" s="727"/>
      <c r="T39" s="529"/>
      <c r="U39" s="529"/>
      <c r="V39" s="727"/>
      <c r="W39" s="727"/>
      <c r="X39" s="727"/>
    </row>
    <row r="40" spans="2:24" x14ac:dyDescent="0.25">
      <c r="B40" s="727"/>
      <c r="C40" s="727"/>
      <c r="M40" s="727"/>
      <c r="N40" s="727"/>
      <c r="O40" s="727"/>
      <c r="P40" s="727"/>
      <c r="Q40" s="727"/>
      <c r="R40" s="727"/>
      <c r="S40" s="727"/>
      <c r="T40" s="529"/>
      <c r="U40" s="529"/>
      <c r="V40" s="727"/>
      <c r="W40" s="727"/>
      <c r="X40" s="727"/>
    </row>
    <row r="41" spans="2:24" x14ac:dyDescent="0.25">
      <c r="B41" s="727"/>
      <c r="C41" s="727"/>
      <c r="M41" s="727"/>
      <c r="N41" s="727"/>
      <c r="O41" s="727"/>
      <c r="P41" s="727"/>
      <c r="Q41" s="727"/>
      <c r="R41" s="727"/>
      <c r="S41" s="727"/>
      <c r="T41" s="529"/>
      <c r="U41" s="529"/>
      <c r="V41" s="727"/>
      <c r="W41" s="727"/>
      <c r="X41" s="727"/>
    </row>
    <row r="42" spans="2:24" x14ac:dyDescent="0.25">
      <c r="B42" s="727"/>
      <c r="C42" s="727"/>
      <c r="M42" s="727"/>
      <c r="N42" s="727"/>
      <c r="O42" s="727"/>
      <c r="P42" s="727"/>
      <c r="Q42" s="727"/>
      <c r="R42" s="727"/>
      <c r="S42" s="727"/>
      <c r="T42" s="529"/>
      <c r="U42" s="529"/>
      <c r="V42" s="727"/>
      <c r="W42" s="727"/>
      <c r="X42" s="727"/>
    </row>
    <row r="43" spans="2:24" x14ac:dyDescent="0.25">
      <c r="B43" s="727"/>
      <c r="C43" s="727"/>
      <c r="M43" s="727"/>
      <c r="N43" s="727"/>
      <c r="O43" s="727"/>
      <c r="P43" s="727"/>
      <c r="Q43" s="727"/>
      <c r="R43" s="727"/>
      <c r="S43" s="727"/>
      <c r="T43" s="529"/>
      <c r="U43" s="529"/>
      <c r="V43" s="727"/>
      <c r="W43" s="727"/>
      <c r="X43" s="727"/>
    </row>
    <row r="44" spans="2:24" x14ac:dyDescent="0.25">
      <c r="B44" s="727"/>
      <c r="C44" s="727"/>
      <c r="M44" s="727"/>
      <c r="N44" s="727"/>
      <c r="O44" s="727"/>
      <c r="P44" s="727"/>
      <c r="Q44" s="727"/>
      <c r="R44" s="727"/>
      <c r="S44" s="727"/>
      <c r="T44" s="529"/>
      <c r="U44" s="529"/>
      <c r="V44" s="727"/>
      <c r="W44" s="727"/>
      <c r="X44" s="727"/>
    </row>
    <row r="45" spans="2:24" x14ac:dyDescent="0.25">
      <c r="B45" s="727"/>
      <c r="C45" s="727"/>
      <c r="M45" s="727"/>
      <c r="N45" s="727"/>
      <c r="O45" s="727"/>
      <c r="P45" s="727"/>
      <c r="Q45" s="727"/>
      <c r="R45" s="727"/>
      <c r="S45" s="727"/>
      <c r="T45" s="529"/>
      <c r="U45" s="529"/>
      <c r="V45" s="727"/>
      <c r="W45" s="727"/>
      <c r="X45" s="727"/>
    </row>
    <row r="46" spans="2:24" x14ac:dyDescent="0.25">
      <c r="B46" s="727"/>
      <c r="C46" s="727"/>
      <c r="M46" s="727"/>
      <c r="N46" s="727"/>
      <c r="O46" s="727"/>
      <c r="P46" s="727"/>
      <c r="Q46" s="727"/>
      <c r="R46" s="727"/>
      <c r="S46" s="727"/>
      <c r="T46" s="529"/>
      <c r="U46" s="529"/>
      <c r="V46" s="727"/>
      <c r="W46" s="727"/>
      <c r="X46" s="727"/>
    </row>
    <row r="47" spans="2:24" x14ac:dyDescent="0.25">
      <c r="B47" s="727"/>
      <c r="C47" s="727"/>
      <c r="M47" s="727"/>
      <c r="N47" s="727"/>
      <c r="O47" s="727"/>
      <c r="P47" s="727"/>
      <c r="Q47" s="727"/>
      <c r="R47" s="727"/>
      <c r="S47" s="727"/>
      <c r="T47" s="529"/>
      <c r="U47" s="529"/>
      <c r="V47" s="727"/>
      <c r="W47" s="727"/>
      <c r="X47" s="727"/>
    </row>
    <row r="48" spans="2:24" x14ac:dyDescent="0.25">
      <c r="B48" s="727"/>
      <c r="C48" s="727"/>
      <c r="M48" s="727"/>
      <c r="N48" s="727"/>
      <c r="O48" s="727"/>
      <c r="P48" s="727"/>
      <c r="Q48" s="727"/>
      <c r="R48" s="727"/>
      <c r="S48" s="727"/>
      <c r="T48" s="529"/>
      <c r="U48" s="529"/>
      <c r="V48" s="727"/>
      <c r="W48" s="727"/>
      <c r="X48" s="727"/>
    </row>
    <row r="49" spans="2:24" x14ac:dyDescent="0.25">
      <c r="B49" s="727"/>
      <c r="C49" s="727"/>
      <c r="M49" s="727"/>
      <c r="N49" s="727"/>
      <c r="O49" s="727"/>
      <c r="P49" s="727"/>
      <c r="Q49" s="727"/>
      <c r="R49" s="727"/>
      <c r="S49" s="727"/>
      <c r="T49" s="529"/>
      <c r="U49" s="529"/>
      <c r="V49" s="727"/>
      <c r="W49" s="727"/>
      <c r="X49" s="727"/>
    </row>
    <row r="50" spans="2:24" x14ac:dyDescent="0.25">
      <c r="B50" s="727"/>
      <c r="C50" s="727"/>
      <c r="M50" s="727"/>
      <c r="N50" s="727"/>
      <c r="O50" s="727"/>
      <c r="P50" s="727"/>
      <c r="Q50" s="727"/>
      <c r="R50" s="727"/>
      <c r="S50" s="727"/>
      <c r="T50" s="529"/>
      <c r="U50" s="529"/>
      <c r="V50" s="727"/>
      <c r="W50" s="727"/>
      <c r="X50" s="727"/>
    </row>
    <row r="51" spans="2:24" x14ac:dyDescent="0.25">
      <c r="B51" s="727"/>
      <c r="C51" s="727"/>
      <c r="M51" s="727"/>
      <c r="N51" s="727"/>
      <c r="O51" s="727"/>
      <c r="P51" s="727"/>
      <c r="Q51" s="727"/>
      <c r="R51" s="727"/>
      <c r="S51" s="727"/>
      <c r="T51" s="529"/>
      <c r="U51" s="529"/>
      <c r="V51" s="727"/>
      <c r="W51" s="727"/>
      <c r="X51" s="727"/>
    </row>
    <row r="52" spans="2:24" x14ac:dyDescent="0.25">
      <c r="B52" s="727"/>
      <c r="C52" s="727"/>
      <c r="M52" s="727"/>
      <c r="N52" s="727"/>
      <c r="O52" s="727"/>
      <c r="P52" s="727"/>
      <c r="Q52" s="727"/>
      <c r="R52" s="727"/>
      <c r="S52" s="727"/>
      <c r="T52" s="529"/>
      <c r="U52" s="529"/>
      <c r="V52" s="727"/>
      <c r="W52" s="727"/>
      <c r="X52" s="727"/>
    </row>
    <row r="53" spans="2:24" x14ac:dyDescent="0.25">
      <c r="B53" s="727"/>
      <c r="C53" s="727"/>
      <c r="M53" s="727"/>
      <c r="N53" s="727"/>
      <c r="O53" s="727"/>
      <c r="P53" s="727"/>
      <c r="Q53" s="727"/>
      <c r="R53" s="727"/>
      <c r="S53" s="727"/>
      <c r="T53" s="529"/>
      <c r="U53" s="529"/>
      <c r="V53" s="727"/>
      <c r="W53" s="727"/>
      <c r="X53" s="727"/>
    </row>
    <row r="54" spans="2:24" x14ac:dyDescent="0.25">
      <c r="B54" s="727"/>
      <c r="C54" s="727"/>
      <c r="M54" s="727"/>
      <c r="N54" s="727"/>
      <c r="O54" s="727"/>
      <c r="P54" s="727"/>
      <c r="Q54" s="727"/>
      <c r="R54" s="727"/>
      <c r="S54" s="727"/>
      <c r="T54" s="529"/>
      <c r="U54" s="529"/>
      <c r="V54" s="727"/>
      <c r="W54" s="727"/>
      <c r="X54" s="727"/>
    </row>
    <row r="55" spans="2:24" x14ac:dyDescent="0.25">
      <c r="B55" s="727"/>
      <c r="C55" s="727"/>
      <c r="M55" s="727"/>
      <c r="N55" s="727"/>
      <c r="O55" s="727"/>
      <c r="P55" s="727"/>
      <c r="Q55" s="727"/>
      <c r="R55" s="727"/>
      <c r="S55" s="727"/>
      <c r="T55" s="529"/>
      <c r="U55" s="529"/>
      <c r="V55" s="727"/>
      <c r="W55" s="727"/>
      <c r="X55" s="727"/>
    </row>
    <row r="56" spans="2:24" x14ac:dyDescent="0.25">
      <c r="B56" s="727"/>
      <c r="C56" s="727"/>
      <c r="M56" s="727"/>
      <c r="N56" s="727"/>
      <c r="O56" s="727"/>
      <c r="P56" s="727"/>
      <c r="Q56" s="727"/>
      <c r="R56" s="727"/>
      <c r="S56" s="727"/>
      <c r="T56" s="529"/>
      <c r="U56" s="529"/>
      <c r="V56" s="727"/>
      <c r="W56" s="727"/>
      <c r="X56" s="727"/>
    </row>
    <row r="57" spans="2:24" x14ac:dyDescent="0.25">
      <c r="B57" s="727"/>
      <c r="C57" s="727"/>
      <c r="M57" s="727"/>
      <c r="N57" s="727"/>
      <c r="O57" s="727"/>
      <c r="P57" s="727"/>
      <c r="Q57" s="727"/>
      <c r="R57" s="727"/>
      <c r="S57" s="727"/>
      <c r="T57" s="529"/>
      <c r="U57" s="529"/>
      <c r="V57" s="727"/>
      <c r="W57" s="727"/>
      <c r="X57" s="727"/>
    </row>
    <row r="58" spans="2:24" x14ac:dyDescent="0.25">
      <c r="B58" s="727"/>
      <c r="C58" s="727"/>
      <c r="M58" s="727"/>
      <c r="N58" s="727"/>
      <c r="O58" s="727"/>
      <c r="P58" s="727"/>
      <c r="Q58" s="727"/>
      <c r="R58" s="727"/>
      <c r="S58" s="727"/>
      <c r="T58" s="529"/>
      <c r="U58" s="529"/>
      <c r="V58" s="727"/>
      <c r="W58" s="727"/>
      <c r="X58" s="727"/>
    </row>
    <row r="59" spans="2:24" x14ac:dyDescent="0.25">
      <c r="B59" s="727"/>
      <c r="C59" s="727"/>
      <c r="M59" s="727"/>
      <c r="N59" s="727"/>
      <c r="O59" s="727"/>
      <c r="P59" s="727"/>
      <c r="Q59" s="727"/>
      <c r="R59" s="727"/>
      <c r="S59" s="727"/>
      <c r="T59" s="529"/>
      <c r="U59" s="529"/>
      <c r="V59" s="727"/>
      <c r="W59" s="727"/>
      <c r="X59" s="727"/>
    </row>
    <row r="60" spans="2:24" x14ac:dyDescent="0.25">
      <c r="B60" s="727"/>
      <c r="C60" s="727"/>
      <c r="M60" s="727"/>
      <c r="N60" s="727"/>
      <c r="O60" s="727"/>
      <c r="P60" s="727"/>
      <c r="Q60" s="727"/>
      <c r="R60" s="727"/>
      <c r="S60" s="727"/>
      <c r="T60" s="529"/>
      <c r="U60" s="529"/>
      <c r="V60" s="727"/>
      <c r="W60" s="727"/>
      <c r="X60" s="727"/>
    </row>
    <row r="61" spans="2:24" x14ac:dyDescent="0.25">
      <c r="B61" s="727"/>
      <c r="C61" s="727"/>
      <c r="M61" s="727"/>
      <c r="N61" s="727"/>
      <c r="O61" s="727"/>
      <c r="P61" s="727"/>
      <c r="Q61" s="727"/>
      <c r="R61" s="727"/>
      <c r="S61" s="727"/>
      <c r="T61" s="529"/>
      <c r="U61" s="529"/>
      <c r="V61" s="727"/>
      <c r="W61" s="727"/>
      <c r="X61" s="727"/>
    </row>
    <row r="62" spans="2:24" x14ac:dyDescent="0.25">
      <c r="B62" s="727"/>
      <c r="C62" s="727"/>
      <c r="M62" s="727"/>
      <c r="N62" s="727"/>
      <c r="O62" s="727"/>
      <c r="P62" s="727"/>
      <c r="Q62" s="727"/>
      <c r="R62" s="727"/>
      <c r="S62" s="727"/>
      <c r="T62" s="529"/>
      <c r="U62" s="529"/>
      <c r="V62" s="727"/>
      <c r="W62" s="727"/>
      <c r="X62" s="727"/>
    </row>
    <row r="63" spans="2:24" x14ac:dyDescent="0.25">
      <c r="B63" s="727"/>
      <c r="C63" s="727"/>
      <c r="M63" s="727"/>
      <c r="N63" s="727"/>
      <c r="O63" s="727"/>
      <c r="P63" s="727"/>
      <c r="Q63" s="727"/>
      <c r="R63" s="727"/>
      <c r="S63" s="727"/>
      <c r="T63" s="529"/>
      <c r="U63" s="529"/>
      <c r="V63" s="727"/>
      <c r="W63" s="727"/>
      <c r="X63" s="727"/>
    </row>
    <row r="64" spans="2:24" x14ac:dyDescent="0.25">
      <c r="B64" s="727"/>
      <c r="C64" s="727"/>
      <c r="M64" s="727"/>
      <c r="N64" s="727"/>
      <c r="O64" s="727"/>
      <c r="P64" s="727"/>
      <c r="Q64" s="727"/>
      <c r="R64" s="727"/>
      <c r="S64" s="727"/>
      <c r="T64" s="529"/>
      <c r="U64" s="529"/>
      <c r="V64" s="727"/>
      <c r="W64" s="727"/>
      <c r="X64" s="727"/>
    </row>
    <row r="65" spans="2:24" x14ac:dyDescent="0.25">
      <c r="B65" s="727"/>
      <c r="C65" s="727"/>
      <c r="M65" s="727"/>
      <c r="N65" s="727"/>
      <c r="O65" s="727"/>
      <c r="P65" s="727"/>
      <c r="Q65" s="727"/>
      <c r="R65" s="727"/>
      <c r="S65" s="727"/>
      <c r="T65" s="529"/>
      <c r="U65" s="529"/>
      <c r="V65" s="727"/>
      <c r="W65" s="727"/>
      <c r="X65" s="727"/>
    </row>
    <row r="66" spans="2:24" x14ac:dyDescent="0.25">
      <c r="B66" s="727"/>
      <c r="C66" s="727"/>
      <c r="M66" s="727"/>
      <c r="N66" s="727"/>
      <c r="O66" s="727"/>
      <c r="P66" s="727"/>
      <c r="Q66" s="727"/>
      <c r="R66" s="727"/>
      <c r="S66" s="727"/>
      <c r="T66" s="529"/>
      <c r="U66" s="529"/>
      <c r="V66" s="727"/>
      <c r="W66" s="727"/>
      <c r="X66" s="727"/>
    </row>
    <row r="67" spans="2:24" x14ac:dyDescent="0.25">
      <c r="B67" s="727"/>
      <c r="C67" s="727"/>
      <c r="M67" s="727"/>
      <c r="N67" s="727"/>
      <c r="O67" s="727"/>
      <c r="P67" s="727"/>
      <c r="Q67" s="727"/>
      <c r="R67" s="727"/>
      <c r="S67" s="727"/>
      <c r="T67" s="529"/>
      <c r="U67" s="529"/>
      <c r="V67" s="727"/>
      <c r="W67" s="727"/>
      <c r="X67" s="727"/>
    </row>
    <row r="68" spans="2:24" x14ac:dyDescent="0.25">
      <c r="B68" s="727"/>
      <c r="C68" s="727"/>
      <c r="M68" s="727"/>
      <c r="N68" s="727"/>
      <c r="O68" s="727"/>
      <c r="P68" s="727"/>
      <c r="Q68" s="727"/>
      <c r="R68" s="727"/>
      <c r="S68" s="727"/>
      <c r="T68" s="529"/>
      <c r="U68" s="529"/>
      <c r="V68" s="727"/>
      <c r="W68" s="727"/>
      <c r="X68" s="727"/>
    </row>
    <row r="69" spans="2:24" x14ac:dyDescent="0.25">
      <c r="B69" s="727"/>
      <c r="C69" s="727"/>
      <c r="M69" s="727"/>
      <c r="N69" s="727"/>
      <c r="O69" s="727"/>
      <c r="P69" s="727"/>
      <c r="Q69" s="727"/>
      <c r="R69" s="727"/>
      <c r="S69" s="727"/>
      <c r="T69" s="529"/>
      <c r="U69" s="529"/>
      <c r="V69" s="727"/>
      <c r="W69" s="727"/>
      <c r="X69" s="727"/>
    </row>
    <row r="70" spans="2:24" x14ac:dyDescent="0.25">
      <c r="B70" s="727"/>
      <c r="C70" s="727"/>
      <c r="M70" s="727"/>
      <c r="N70" s="727"/>
      <c r="O70" s="727"/>
      <c r="P70" s="727"/>
      <c r="Q70" s="727"/>
      <c r="R70" s="727"/>
      <c r="S70" s="727"/>
      <c r="T70" s="529"/>
      <c r="U70" s="529"/>
      <c r="V70" s="727"/>
      <c r="W70" s="727"/>
      <c r="X70" s="727"/>
    </row>
    <row r="71" spans="2:24" x14ac:dyDescent="0.25">
      <c r="B71" s="727"/>
      <c r="C71" s="727"/>
      <c r="M71" s="727"/>
      <c r="N71" s="727"/>
      <c r="O71" s="727"/>
      <c r="P71" s="727"/>
      <c r="Q71" s="727"/>
      <c r="R71" s="727"/>
      <c r="S71" s="727"/>
      <c r="T71" s="529"/>
      <c r="U71" s="529"/>
      <c r="V71" s="727"/>
      <c r="W71" s="727"/>
      <c r="X71" s="727"/>
    </row>
    <row r="72" spans="2:24" x14ac:dyDescent="0.25">
      <c r="B72" s="727"/>
      <c r="C72" s="727"/>
      <c r="M72" s="727"/>
      <c r="N72" s="727"/>
      <c r="O72" s="727"/>
      <c r="P72" s="727"/>
      <c r="Q72" s="727"/>
      <c r="R72" s="727"/>
      <c r="S72" s="727"/>
      <c r="T72" s="529"/>
      <c r="U72" s="529"/>
      <c r="V72" s="727"/>
      <c r="W72" s="727"/>
      <c r="X72" s="727"/>
    </row>
    <row r="73" spans="2:24" x14ac:dyDescent="0.25">
      <c r="B73" s="727"/>
      <c r="C73" s="727"/>
      <c r="M73" s="727"/>
      <c r="N73" s="727"/>
      <c r="O73" s="727"/>
      <c r="P73" s="727"/>
      <c r="Q73" s="727"/>
      <c r="R73" s="727"/>
      <c r="S73" s="727"/>
      <c r="T73" s="529"/>
      <c r="U73" s="529"/>
      <c r="V73" s="727"/>
      <c r="W73" s="727"/>
      <c r="X73" s="727"/>
    </row>
    <row r="74" spans="2:24" x14ac:dyDescent="0.25">
      <c r="B74" s="727"/>
      <c r="C74" s="727"/>
      <c r="M74" s="727"/>
      <c r="N74" s="727"/>
      <c r="O74" s="727"/>
      <c r="P74" s="727"/>
      <c r="Q74" s="727"/>
      <c r="R74" s="727"/>
      <c r="S74" s="727"/>
      <c r="T74" s="529"/>
      <c r="U74" s="529"/>
      <c r="V74" s="727"/>
      <c r="W74" s="727"/>
      <c r="X74" s="727"/>
    </row>
    <row r="75" spans="2:24" x14ac:dyDescent="0.25">
      <c r="B75" s="727"/>
      <c r="C75" s="727"/>
      <c r="M75" s="727"/>
      <c r="N75" s="727"/>
      <c r="O75" s="727"/>
      <c r="P75" s="727"/>
      <c r="Q75" s="727"/>
      <c r="R75" s="727"/>
      <c r="S75" s="727"/>
      <c r="T75" s="529"/>
      <c r="U75" s="529"/>
      <c r="V75" s="727"/>
      <c r="W75" s="727"/>
      <c r="X75" s="727"/>
    </row>
  </sheetData>
  <mergeCells count="23">
    <mergeCell ref="X3:X4"/>
    <mergeCell ref="Q3:Q4"/>
    <mergeCell ref="R3:S3"/>
    <mergeCell ref="T3:T4"/>
    <mergeCell ref="U3:U4"/>
    <mergeCell ref="V3:V4"/>
    <mergeCell ref="W3:W4"/>
    <mergeCell ref="P3:P4"/>
    <mergeCell ref="A1:Q1"/>
    <mergeCell ref="E2:I2"/>
    <mergeCell ref="A3:A4"/>
    <mergeCell ref="B3:B4"/>
    <mergeCell ref="C3:C4"/>
    <mergeCell ref="D3:D4"/>
    <mergeCell ref="E3:F3"/>
    <mergeCell ref="G3:G4"/>
    <mergeCell ref="H3:I3"/>
    <mergeCell ref="J3:J4"/>
    <mergeCell ref="K3:K4"/>
    <mergeCell ref="L3:L4"/>
    <mergeCell ref="M3:M4"/>
    <mergeCell ref="N3:N4"/>
    <mergeCell ref="O3:O4"/>
  </mergeCells>
  <pageMargins left="0.7" right="0.7" top="0.75" bottom="0.75" header="0.3" footer="0.3"/>
  <pageSetup paperSize="9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M231"/>
  <sheetViews>
    <sheetView zoomScale="80" zoomScaleNormal="80" workbookViewId="0">
      <pane xSplit="2" ySplit="5" topLeftCell="K53" activePane="bottomRight" state="frozen"/>
      <selection pane="topRight" activeCell="C1" sqref="C1"/>
      <selection pane="bottomLeft" activeCell="A6" sqref="A6"/>
      <selection pane="bottomRight" activeCell="N57" sqref="N57"/>
    </sheetView>
  </sheetViews>
  <sheetFormatPr defaultColWidth="9.140625" defaultRowHeight="15" x14ac:dyDescent="0.25"/>
  <cols>
    <col min="1" max="1" width="6.140625" style="306" customWidth="1"/>
    <col min="2" max="2" width="26.42578125" style="67" customWidth="1"/>
    <col min="3" max="3" width="21.42578125" style="161" customWidth="1"/>
    <col min="4" max="4" width="11.42578125" style="306" customWidth="1"/>
    <col min="5" max="5" width="12.5703125" style="306" customWidth="1"/>
    <col min="6" max="6" width="12.85546875" style="306" customWidth="1"/>
    <col min="7" max="7" width="50.85546875" style="306" customWidth="1"/>
    <col min="8" max="8" width="16.85546875" style="306" customWidth="1"/>
    <col min="9" max="9" width="18.28515625" style="306" customWidth="1"/>
    <col min="10" max="10" width="15.5703125" style="306" customWidth="1"/>
    <col min="11" max="11" width="14.5703125" style="306" customWidth="1"/>
    <col min="12" max="12" width="17" style="306" customWidth="1"/>
    <col min="13" max="13" width="16.7109375" style="130" customWidth="1"/>
    <col min="14" max="14" width="16.140625" style="130" customWidth="1"/>
    <col min="15" max="15" width="17.28515625" style="130" customWidth="1"/>
    <col min="16" max="16" width="20.28515625" style="130" customWidth="1"/>
    <col min="17" max="17" width="14.7109375" style="130" customWidth="1"/>
    <col min="18" max="18" width="13.140625" style="130" customWidth="1"/>
    <col min="19" max="19" width="12" style="130" customWidth="1"/>
    <col min="20" max="20" width="12.5703125" style="527" customWidth="1"/>
    <col min="21" max="21" width="15.7109375" style="527" customWidth="1"/>
    <col min="22" max="22" width="16.140625" style="130" customWidth="1"/>
    <col min="23" max="23" width="18.85546875" style="130" customWidth="1"/>
    <col min="24" max="24" width="15.7109375" style="130" customWidth="1"/>
    <col min="25" max="25" width="15.28515625" style="130" customWidth="1"/>
    <col min="26" max="26" width="13" style="130" customWidth="1"/>
    <col min="27" max="16384" width="9.140625" style="130"/>
  </cols>
  <sheetData>
    <row r="1" spans="1:252" ht="18.75" x14ac:dyDescent="0.25">
      <c r="A1" s="1006" t="s">
        <v>11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6"/>
      <c r="O1" s="1006"/>
      <c r="P1" s="1006"/>
      <c r="Q1" s="1006"/>
    </row>
    <row r="2" spans="1:252" ht="18.75" x14ac:dyDescent="0.25">
      <c r="E2" s="1007" t="s">
        <v>97</v>
      </c>
      <c r="F2" s="1007"/>
      <c r="G2" s="1007"/>
      <c r="H2" s="1007"/>
      <c r="I2" s="1007"/>
      <c r="J2" s="319"/>
    </row>
    <row r="3" spans="1:252" ht="65.25" customHeight="1" x14ac:dyDescent="0.25">
      <c r="A3" s="990" t="s">
        <v>0</v>
      </c>
      <c r="B3" s="992" t="s">
        <v>1</v>
      </c>
      <c r="C3" s="986" t="s">
        <v>5</v>
      </c>
      <c r="D3" s="990" t="s">
        <v>86</v>
      </c>
      <c r="E3" s="990" t="s">
        <v>2</v>
      </c>
      <c r="F3" s="990"/>
      <c r="G3" s="990" t="s">
        <v>12</v>
      </c>
      <c r="H3" s="990" t="s">
        <v>6</v>
      </c>
      <c r="I3" s="990"/>
      <c r="J3" s="990" t="s">
        <v>10</v>
      </c>
      <c r="K3" s="990" t="s">
        <v>9</v>
      </c>
      <c r="L3" s="997" t="s">
        <v>78</v>
      </c>
      <c r="M3" s="1008" t="s">
        <v>13</v>
      </c>
      <c r="N3" s="997" t="s">
        <v>79</v>
      </c>
      <c r="O3" s="997" t="s">
        <v>80</v>
      </c>
      <c r="P3" s="998" t="s">
        <v>87</v>
      </c>
      <c r="Q3" s="998" t="s">
        <v>92</v>
      </c>
      <c r="R3" s="1000" t="s">
        <v>81</v>
      </c>
      <c r="S3" s="1001"/>
      <c r="T3" s="1011" t="s">
        <v>84</v>
      </c>
      <c r="U3" s="1011" t="s">
        <v>85</v>
      </c>
      <c r="V3" s="1013" t="s">
        <v>91</v>
      </c>
      <c r="W3" s="997" t="s">
        <v>14</v>
      </c>
      <c r="X3" s="997" t="s">
        <v>266</v>
      </c>
      <c r="IR3" s="130" t="s">
        <v>356</v>
      </c>
    </row>
    <row r="4" spans="1:252" ht="58.5" customHeight="1" x14ac:dyDescent="0.25">
      <c r="A4" s="990"/>
      <c r="B4" s="992"/>
      <c r="C4" s="986"/>
      <c r="D4" s="990"/>
      <c r="E4" s="313" t="s">
        <v>3</v>
      </c>
      <c r="F4" s="313" t="s">
        <v>4</v>
      </c>
      <c r="G4" s="990"/>
      <c r="H4" s="313" t="s">
        <v>7</v>
      </c>
      <c r="I4" s="313" t="s">
        <v>8</v>
      </c>
      <c r="J4" s="990"/>
      <c r="K4" s="990"/>
      <c r="L4" s="997"/>
      <c r="M4" s="1009"/>
      <c r="N4" s="997"/>
      <c r="O4" s="997"/>
      <c r="P4" s="999"/>
      <c r="Q4" s="1010"/>
      <c r="R4" s="23" t="s">
        <v>82</v>
      </c>
      <c r="S4" s="23" t="s">
        <v>83</v>
      </c>
      <c r="T4" s="1012"/>
      <c r="U4" s="1012"/>
      <c r="V4" s="1014"/>
      <c r="W4" s="998"/>
      <c r="X4" s="998"/>
    </row>
    <row r="5" spans="1:252" ht="15.75" thickBot="1" x14ac:dyDescent="0.3">
      <c r="A5" s="313">
        <v>1</v>
      </c>
      <c r="B5" s="314">
        <v>2</v>
      </c>
      <c r="C5" s="312">
        <v>3</v>
      </c>
      <c r="D5" s="313">
        <v>4</v>
      </c>
      <c r="E5" s="313">
        <v>5</v>
      </c>
      <c r="F5" s="313">
        <v>6</v>
      </c>
      <c r="G5" s="313">
        <v>7</v>
      </c>
      <c r="H5" s="313">
        <v>8</v>
      </c>
      <c r="I5" s="313">
        <v>9</v>
      </c>
      <c r="J5" s="313">
        <v>10</v>
      </c>
      <c r="K5" s="313">
        <v>11</v>
      </c>
      <c r="L5" s="313">
        <v>12</v>
      </c>
      <c r="M5" s="316">
        <v>13</v>
      </c>
      <c r="N5" s="6">
        <v>14</v>
      </c>
      <c r="O5" s="6">
        <v>15</v>
      </c>
      <c r="P5" s="6">
        <v>16</v>
      </c>
      <c r="Q5" s="25">
        <v>17</v>
      </c>
      <c r="R5" s="25">
        <v>18</v>
      </c>
      <c r="S5" s="25">
        <v>19</v>
      </c>
      <c r="T5" s="528">
        <v>20</v>
      </c>
      <c r="U5" s="528">
        <v>21</v>
      </c>
      <c r="V5" s="6">
        <v>22</v>
      </c>
      <c r="W5" s="4">
        <v>23</v>
      </c>
      <c r="X5" s="4">
        <v>24</v>
      </c>
    </row>
    <row r="6" spans="1:252" s="160" customFormat="1" ht="74.25" customHeight="1" x14ac:dyDescent="0.25">
      <c r="A6" s="306">
        <v>2</v>
      </c>
      <c r="B6" s="67" t="s">
        <v>18</v>
      </c>
      <c r="C6" s="161" t="s">
        <v>16</v>
      </c>
      <c r="D6" s="306" t="s">
        <v>37</v>
      </c>
      <c r="E6" s="162">
        <v>42248</v>
      </c>
      <c r="F6" s="306" t="s">
        <v>38</v>
      </c>
      <c r="G6" s="36" t="s">
        <v>40</v>
      </c>
      <c r="H6" s="162">
        <v>42309</v>
      </c>
      <c r="I6" s="162">
        <v>43100</v>
      </c>
      <c r="J6" s="306" t="s">
        <v>39</v>
      </c>
      <c r="K6" s="306"/>
      <c r="L6" s="306"/>
      <c r="M6" s="67"/>
      <c r="N6" s="71" t="s">
        <v>180</v>
      </c>
      <c r="T6" s="529"/>
      <c r="U6" s="529"/>
      <c r="Y6" s="67"/>
    </row>
    <row r="7" spans="1:252" ht="135" customHeight="1" x14ac:dyDescent="0.25">
      <c r="A7" s="306">
        <v>3</v>
      </c>
      <c r="B7" s="67" t="s">
        <v>28</v>
      </c>
      <c r="C7" s="161" t="s">
        <v>16</v>
      </c>
      <c r="D7" s="306" t="s">
        <v>68</v>
      </c>
      <c r="E7" s="162">
        <v>42284</v>
      </c>
      <c r="F7" s="306" t="s">
        <v>69</v>
      </c>
      <c r="G7" s="31" t="s">
        <v>107</v>
      </c>
      <c r="H7" s="162">
        <v>42278</v>
      </c>
      <c r="I7" s="162">
        <v>47848</v>
      </c>
      <c r="J7" s="306" t="s">
        <v>58</v>
      </c>
      <c r="M7" s="67"/>
      <c r="N7" s="71" t="s">
        <v>180</v>
      </c>
      <c r="O7" s="160"/>
      <c r="P7" s="160"/>
      <c r="Q7" s="160"/>
      <c r="R7" s="160"/>
      <c r="S7" s="160"/>
      <c r="T7" s="529"/>
      <c r="U7" s="529"/>
      <c r="V7" s="160"/>
      <c r="W7" s="160"/>
      <c r="X7" s="160"/>
    </row>
    <row r="8" spans="1:252" ht="51" x14ac:dyDescent="0.25">
      <c r="A8" s="306">
        <v>4</v>
      </c>
      <c r="B8" s="67" t="s">
        <v>74</v>
      </c>
      <c r="C8" s="161" t="s">
        <v>16</v>
      </c>
      <c r="D8" s="306" t="s">
        <v>75</v>
      </c>
      <c r="E8" s="162">
        <v>42293</v>
      </c>
      <c r="F8" s="306" t="s">
        <v>76</v>
      </c>
      <c r="G8" s="37" t="s">
        <v>77</v>
      </c>
      <c r="H8" s="162">
        <v>42370</v>
      </c>
      <c r="I8" s="162">
        <v>46174</v>
      </c>
      <c r="J8" s="306" t="s">
        <v>58</v>
      </c>
      <c r="M8" s="67"/>
      <c r="N8" s="71" t="s">
        <v>180</v>
      </c>
      <c r="O8" s="160"/>
      <c r="P8" s="160"/>
      <c r="Q8" s="160"/>
      <c r="R8" s="160"/>
      <c r="S8" s="160"/>
      <c r="T8" s="529"/>
      <c r="U8" s="529"/>
      <c r="V8" s="160"/>
      <c r="W8" s="160"/>
      <c r="X8" s="160"/>
    </row>
    <row r="9" spans="1:252" ht="51" x14ac:dyDescent="0.25">
      <c r="A9" s="306">
        <v>5</v>
      </c>
      <c r="B9" s="67" t="s">
        <v>103</v>
      </c>
      <c r="C9" s="161" t="s">
        <v>16</v>
      </c>
      <c r="D9" s="306" t="s">
        <v>104</v>
      </c>
      <c r="E9" s="162">
        <v>42298</v>
      </c>
      <c r="F9" s="306" t="s">
        <v>105</v>
      </c>
      <c r="G9" s="37" t="s">
        <v>106</v>
      </c>
      <c r="H9" s="162">
        <v>42370</v>
      </c>
      <c r="I9" s="162">
        <v>44197</v>
      </c>
      <c r="J9" s="306" t="s">
        <v>58</v>
      </c>
      <c r="M9" s="67"/>
      <c r="N9" s="71" t="s">
        <v>180</v>
      </c>
      <c r="O9" s="160"/>
      <c r="P9" s="160"/>
      <c r="Q9" s="160"/>
      <c r="R9" s="160"/>
      <c r="S9" s="160"/>
      <c r="T9" s="529"/>
      <c r="U9" s="529"/>
      <c r="V9" s="160"/>
      <c r="W9" s="160"/>
      <c r="X9" s="160"/>
    </row>
    <row r="10" spans="1:252" ht="90" x14ac:dyDescent="0.25">
      <c r="A10" s="306">
        <v>6</v>
      </c>
      <c r="B10" s="67" t="s">
        <v>103</v>
      </c>
      <c r="C10" s="161" t="s">
        <v>16</v>
      </c>
      <c r="D10" s="306" t="s">
        <v>150</v>
      </c>
      <c r="E10" s="162">
        <v>42327</v>
      </c>
      <c r="F10" s="306" t="s">
        <v>144</v>
      </c>
      <c r="G10" s="306" t="s">
        <v>140</v>
      </c>
      <c r="H10" s="162">
        <v>42328</v>
      </c>
      <c r="I10" s="162">
        <v>46006</v>
      </c>
      <c r="J10" s="306" t="s">
        <v>58</v>
      </c>
      <c r="L10" s="52" t="s">
        <v>170</v>
      </c>
      <c r="M10" s="252" t="s">
        <v>168</v>
      </c>
      <c r="N10" s="87" t="s">
        <v>169</v>
      </c>
      <c r="O10" s="88">
        <v>42446</v>
      </c>
      <c r="P10" s="88">
        <v>42538</v>
      </c>
      <c r="Q10" s="90" t="s">
        <v>1215</v>
      </c>
      <c r="R10" s="90">
        <v>6</v>
      </c>
      <c r="S10" s="90">
        <v>0</v>
      </c>
      <c r="T10" s="530" t="s">
        <v>1069</v>
      </c>
      <c r="U10" s="530" t="s">
        <v>1216</v>
      </c>
      <c r="V10" s="87"/>
      <c r="W10" s="52" t="s">
        <v>287</v>
      </c>
      <c r="X10" s="52" t="s">
        <v>358</v>
      </c>
      <c r="Y10" s="130" t="s">
        <v>1096</v>
      </c>
    </row>
    <row r="11" spans="1:252" ht="120" x14ac:dyDescent="0.25">
      <c r="A11" s="306">
        <v>7</v>
      </c>
      <c r="B11" s="67" t="s">
        <v>151</v>
      </c>
      <c r="C11" s="161" t="s">
        <v>16</v>
      </c>
      <c r="D11" s="306" t="s">
        <v>152</v>
      </c>
      <c r="E11" s="162">
        <v>42340</v>
      </c>
      <c r="F11" s="306" t="s">
        <v>153</v>
      </c>
      <c r="G11" s="306" t="s">
        <v>154</v>
      </c>
      <c r="H11" s="162">
        <v>42339</v>
      </c>
      <c r="I11" s="162">
        <v>46022</v>
      </c>
      <c r="J11" s="306" t="s">
        <v>58</v>
      </c>
      <c r="L11" s="52" t="s">
        <v>165</v>
      </c>
      <c r="M11" s="178" t="s">
        <v>166</v>
      </c>
      <c r="N11" s="52" t="s">
        <v>167</v>
      </c>
      <c r="O11" s="88">
        <v>42444</v>
      </c>
      <c r="P11" s="61">
        <v>42536</v>
      </c>
      <c r="Q11" s="93" t="s">
        <v>1203</v>
      </c>
      <c r="R11" s="93">
        <v>18</v>
      </c>
      <c r="S11" s="93">
        <v>8</v>
      </c>
      <c r="T11" s="530" t="s">
        <v>1204</v>
      </c>
      <c r="U11" s="531" t="s">
        <v>1205</v>
      </c>
      <c r="V11" s="52"/>
      <c r="W11" s="52" t="s">
        <v>394</v>
      </c>
      <c r="X11" s="93" t="s">
        <v>395</v>
      </c>
      <c r="Y11" s="160" t="s">
        <v>1112</v>
      </c>
      <c r="IR11" s="130" t="s">
        <v>356</v>
      </c>
    </row>
    <row r="12" spans="1:252" ht="51" x14ac:dyDescent="0.25">
      <c r="A12" s="306">
        <v>8</v>
      </c>
      <c r="B12" s="67" t="s">
        <v>59</v>
      </c>
      <c r="C12" s="161" t="s">
        <v>35</v>
      </c>
      <c r="D12" s="306" t="s">
        <v>157</v>
      </c>
      <c r="E12" s="162">
        <v>42346</v>
      </c>
      <c r="F12" s="306" t="s">
        <v>158</v>
      </c>
      <c r="G12" s="320" t="s">
        <v>173</v>
      </c>
      <c r="H12" s="162">
        <v>42370</v>
      </c>
      <c r="I12" s="162">
        <v>46022</v>
      </c>
      <c r="J12" s="306" t="s">
        <v>58</v>
      </c>
      <c r="M12" s="67"/>
      <c r="N12" s="71" t="s">
        <v>180</v>
      </c>
      <c r="O12" s="160"/>
      <c r="P12" s="160"/>
      <c r="Q12" s="160"/>
      <c r="R12" s="160"/>
      <c r="S12" s="160"/>
      <c r="T12" s="529"/>
      <c r="U12" s="529"/>
      <c r="V12" s="160"/>
      <c r="W12" s="160"/>
      <c r="X12" s="160"/>
    </row>
    <row r="13" spans="1:252" ht="90" x14ac:dyDescent="0.25">
      <c r="A13" s="306" t="s">
        <v>219</v>
      </c>
      <c r="B13" s="67" t="s">
        <v>103</v>
      </c>
      <c r="C13" s="161" t="s">
        <v>16</v>
      </c>
      <c r="D13" s="306" t="s">
        <v>220</v>
      </c>
      <c r="E13" s="162">
        <v>42396</v>
      </c>
      <c r="F13" s="306" t="s">
        <v>221</v>
      </c>
      <c r="G13" s="21" t="s">
        <v>222</v>
      </c>
      <c r="H13" s="162" t="s">
        <v>207</v>
      </c>
      <c r="I13" s="162" t="s">
        <v>223</v>
      </c>
      <c r="J13" s="306" t="s">
        <v>58</v>
      </c>
      <c r="L13" s="52" t="s">
        <v>224</v>
      </c>
      <c r="M13" s="252" t="s">
        <v>231</v>
      </c>
      <c r="N13" s="87" t="s">
        <v>232</v>
      </c>
      <c r="O13" s="88">
        <v>42446</v>
      </c>
      <c r="P13" s="88">
        <v>42538</v>
      </c>
      <c r="Q13" s="90" t="s">
        <v>1217</v>
      </c>
      <c r="R13" s="90">
        <v>48</v>
      </c>
      <c r="S13" s="90">
        <v>0</v>
      </c>
      <c r="T13" s="530" t="s">
        <v>1069</v>
      </c>
      <c r="U13" s="530" t="s">
        <v>1218</v>
      </c>
      <c r="V13" s="87"/>
      <c r="W13" s="52" t="s">
        <v>288</v>
      </c>
      <c r="X13" s="52" t="s">
        <v>318</v>
      </c>
      <c r="Y13" s="130" t="s">
        <v>1096</v>
      </c>
    </row>
    <row r="14" spans="1:252" ht="101.25" customHeight="1" x14ac:dyDescent="0.25">
      <c r="A14" s="306">
        <v>12</v>
      </c>
      <c r="B14" s="67" t="s">
        <v>103</v>
      </c>
      <c r="C14" s="161" t="s">
        <v>16</v>
      </c>
      <c r="D14" s="306" t="s">
        <v>250</v>
      </c>
      <c r="E14" s="162">
        <v>42429</v>
      </c>
      <c r="F14" s="306" t="s">
        <v>251</v>
      </c>
      <c r="G14" s="306" t="s">
        <v>252</v>
      </c>
      <c r="H14" s="162">
        <v>42491</v>
      </c>
      <c r="I14" s="162">
        <v>46387</v>
      </c>
      <c r="J14" s="306" t="s">
        <v>17</v>
      </c>
      <c r="L14" s="93" t="s">
        <v>224</v>
      </c>
      <c r="M14" s="317" t="s">
        <v>256</v>
      </c>
      <c r="N14" s="90" t="s">
        <v>257</v>
      </c>
      <c r="O14" s="88">
        <v>42530</v>
      </c>
      <c r="P14" s="88">
        <v>42622</v>
      </c>
      <c r="Q14" s="90" t="s">
        <v>1219</v>
      </c>
      <c r="R14" s="90">
        <v>12</v>
      </c>
      <c r="S14" s="90">
        <v>0</v>
      </c>
      <c r="T14" s="530" t="s">
        <v>1069</v>
      </c>
      <c r="U14" s="530" t="s">
        <v>1220</v>
      </c>
      <c r="V14" s="90"/>
      <c r="W14" s="90" t="s">
        <v>464</v>
      </c>
      <c r="X14" s="93" t="s">
        <v>465</v>
      </c>
      <c r="Y14" s="246" t="s">
        <v>1099</v>
      </c>
    </row>
    <row r="15" spans="1:252" ht="76.5" customHeight="1" x14ac:dyDescent="0.25">
      <c r="A15" s="306">
        <v>13</v>
      </c>
      <c r="B15" s="67" t="s">
        <v>103</v>
      </c>
      <c r="C15" s="161" t="s">
        <v>16</v>
      </c>
      <c r="D15" s="306" t="s">
        <v>302</v>
      </c>
      <c r="E15" s="162">
        <v>42487</v>
      </c>
      <c r="F15" s="306" t="s">
        <v>303</v>
      </c>
      <c r="G15" s="306" t="s">
        <v>304</v>
      </c>
      <c r="H15" s="162">
        <v>42491</v>
      </c>
      <c r="I15" s="162">
        <v>46387</v>
      </c>
      <c r="J15" s="306" t="s">
        <v>17</v>
      </c>
      <c r="L15" s="52" t="s">
        <v>224</v>
      </c>
      <c r="M15" s="317" t="s">
        <v>309</v>
      </c>
      <c r="N15" s="90" t="s">
        <v>308</v>
      </c>
      <c r="O15" s="88">
        <v>42530</v>
      </c>
      <c r="P15" s="88">
        <v>42622</v>
      </c>
      <c r="Q15" s="90" t="s">
        <v>1226</v>
      </c>
      <c r="R15" s="90">
        <v>2</v>
      </c>
      <c r="S15" s="90">
        <v>10</v>
      </c>
      <c r="T15" s="530" t="s">
        <v>1108</v>
      </c>
      <c r="U15" s="530" t="s">
        <v>1227</v>
      </c>
      <c r="V15" s="89"/>
      <c r="W15" s="87" t="s">
        <v>380</v>
      </c>
      <c r="X15" s="87" t="s">
        <v>381</v>
      </c>
      <c r="Y15" s="170" t="s">
        <v>1096</v>
      </c>
    </row>
    <row r="16" spans="1:252" ht="103.5" customHeight="1" x14ac:dyDescent="0.25">
      <c r="A16" s="306">
        <v>14</v>
      </c>
      <c r="B16" s="67" t="s">
        <v>319</v>
      </c>
      <c r="C16" s="161" t="s">
        <v>16</v>
      </c>
      <c r="D16" s="306" t="s">
        <v>320</v>
      </c>
      <c r="E16" s="162">
        <v>42507</v>
      </c>
      <c r="F16" s="306" t="s">
        <v>321</v>
      </c>
      <c r="G16" s="306" t="s">
        <v>322</v>
      </c>
      <c r="H16" s="162">
        <v>42522</v>
      </c>
      <c r="I16" s="162">
        <v>47848</v>
      </c>
      <c r="J16" s="306" t="s">
        <v>58</v>
      </c>
      <c r="L16" s="52" t="s">
        <v>111</v>
      </c>
      <c r="M16" s="178" t="s">
        <v>334</v>
      </c>
      <c r="N16" s="52" t="s">
        <v>332</v>
      </c>
      <c r="O16" s="88">
        <v>42559</v>
      </c>
      <c r="P16" s="88">
        <v>42651</v>
      </c>
      <c r="Q16" s="90" t="s">
        <v>1181</v>
      </c>
      <c r="R16" s="93">
        <v>0</v>
      </c>
      <c r="S16" s="93" t="s">
        <v>500</v>
      </c>
      <c r="T16" s="530" t="s">
        <v>1108</v>
      </c>
      <c r="U16" s="531" t="s">
        <v>1182</v>
      </c>
      <c r="V16" s="52"/>
      <c r="W16" s="87" t="s">
        <v>498</v>
      </c>
      <c r="X16" s="52" t="s">
        <v>499</v>
      </c>
      <c r="Y16" s="58" t="s">
        <v>1112</v>
      </c>
    </row>
    <row r="17" spans="1:273" ht="108.75" customHeight="1" x14ac:dyDescent="0.25">
      <c r="A17" s="306">
        <v>15</v>
      </c>
      <c r="B17" s="67" t="s">
        <v>319</v>
      </c>
      <c r="C17" s="161" t="s">
        <v>16</v>
      </c>
      <c r="D17" s="306" t="s">
        <v>323</v>
      </c>
      <c r="E17" s="162">
        <v>42507</v>
      </c>
      <c r="F17" s="306" t="s">
        <v>324</v>
      </c>
      <c r="G17" s="306" t="s">
        <v>325</v>
      </c>
      <c r="H17" s="162">
        <v>42522</v>
      </c>
      <c r="I17" s="162">
        <v>47848</v>
      </c>
      <c r="J17" s="306" t="s">
        <v>58</v>
      </c>
      <c r="L17" s="52" t="s">
        <v>111</v>
      </c>
      <c r="M17" s="178" t="s">
        <v>335</v>
      </c>
      <c r="N17" s="52" t="s">
        <v>333</v>
      </c>
      <c r="O17" s="88">
        <v>42559</v>
      </c>
      <c r="P17" s="88">
        <v>42651</v>
      </c>
      <c r="Q17" s="88" t="s">
        <v>1183</v>
      </c>
      <c r="R17" s="93" t="s">
        <v>466</v>
      </c>
      <c r="S17" s="93">
        <v>0</v>
      </c>
      <c r="T17" s="530" t="s">
        <v>1108</v>
      </c>
      <c r="U17" s="531" t="s">
        <v>1184</v>
      </c>
      <c r="V17" s="52"/>
      <c r="W17" s="87" t="s">
        <v>498</v>
      </c>
      <c r="X17" s="52" t="s">
        <v>499</v>
      </c>
      <c r="Y17" s="58" t="s">
        <v>1112</v>
      </c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284"/>
      <c r="BD17" s="284"/>
      <c r="BE17" s="284"/>
      <c r="BF17" s="284"/>
      <c r="BG17" s="284"/>
      <c r="BH17" s="284"/>
      <c r="BI17" s="284"/>
      <c r="BJ17" s="284"/>
      <c r="BK17" s="284"/>
      <c r="BL17" s="284"/>
      <c r="BM17" s="284"/>
      <c r="BN17" s="284"/>
      <c r="BO17" s="284"/>
      <c r="BP17" s="284"/>
      <c r="BQ17" s="284"/>
      <c r="BR17" s="284"/>
      <c r="BS17" s="284"/>
      <c r="BT17" s="284"/>
      <c r="BU17" s="284"/>
      <c r="BV17" s="284"/>
      <c r="BW17" s="284"/>
      <c r="BX17" s="284"/>
      <c r="BY17" s="284"/>
      <c r="BZ17" s="284"/>
      <c r="CA17" s="284"/>
      <c r="CB17" s="284"/>
      <c r="CC17" s="284"/>
      <c r="CD17" s="284"/>
      <c r="CE17" s="284"/>
      <c r="CF17" s="284"/>
      <c r="CG17" s="284"/>
      <c r="CH17" s="284"/>
      <c r="CI17" s="284"/>
      <c r="CJ17" s="284"/>
      <c r="CK17" s="284"/>
      <c r="CL17" s="284"/>
      <c r="CM17" s="284"/>
      <c r="CN17" s="284"/>
      <c r="CO17" s="284"/>
      <c r="CP17" s="284"/>
      <c r="CQ17" s="284"/>
      <c r="CR17" s="284"/>
      <c r="CS17" s="284"/>
      <c r="CT17" s="284"/>
      <c r="CU17" s="284"/>
      <c r="CV17" s="284"/>
      <c r="CW17" s="284"/>
      <c r="CX17" s="284"/>
      <c r="CY17" s="284"/>
      <c r="CZ17" s="284"/>
      <c r="DA17" s="284"/>
      <c r="DB17" s="284"/>
      <c r="DC17" s="284"/>
      <c r="DD17" s="284"/>
      <c r="DE17" s="284"/>
      <c r="DF17" s="284"/>
      <c r="DG17" s="284"/>
      <c r="DH17" s="284"/>
      <c r="DI17" s="284"/>
      <c r="DJ17" s="284"/>
      <c r="DK17" s="284"/>
      <c r="DL17" s="284"/>
      <c r="DM17" s="284"/>
      <c r="DN17" s="284"/>
      <c r="DO17" s="284"/>
      <c r="DP17" s="284"/>
      <c r="DQ17" s="284"/>
      <c r="DR17" s="284"/>
      <c r="DS17" s="284"/>
      <c r="DT17" s="284"/>
      <c r="DU17" s="284"/>
      <c r="DV17" s="284"/>
      <c r="DW17" s="284"/>
      <c r="DX17" s="284"/>
      <c r="DY17" s="284"/>
      <c r="DZ17" s="284"/>
      <c r="EA17" s="284"/>
      <c r="EB17" s="284"/>
      <c r="EC17" s="284"/>
      <c r="ED17" s="284"/>
      <c r="EE17" s="284"/>
      <c r="EF17" s="284"/>
      <c r="EG17" s="284"/>
      <c r="EH17" s="284"/>
      <c r="EI17" s="284"/>
      <c r="EJ17" s="284"/>
      <c r="EK17" s="284"/>
      <c r="EL17" s="284"/>
      <c r="EM17" s="284"/>
      <c r="EN17" s="284"/>
      <c r="EO17" s="284"/>
      <c r="EP17" s="284"/>
      <c r="EQ17" s="284"/>
      <c r="ER17" s="284"/>
      <c r="ES17" s="284"/>
      <c r="ET17" s="284"/>
      <c r="EU17" s="284"/>
      <c r="EV17" s="284"/>
      <c r="EW17" s="284"/>
      <c r="EX17" s="284"/>
      <c r="EY17" s="284"/>
      <c r="EZ17" s="284"/>
      <c r="FA17" s="284"/>
      <c r="FB17" s="284"/>
      <c r="FC17" s="284"/>
      <c r="FD17" s="284"/>
      <c r="FE17" s="284"/>
      <c r="FF17" s="284"/>
      <c r="FG17" s="284"/>
      <c r="FH17" s="284"/>
      <c r="FI17" s="284"/>
      <c r="FJ17" s="284"/>
      <c r="FK17" s="284"/>
      <c r="FL17" s="284"/>
      <c r="FM17" s="284"/>
      <c r="FN17" s="284"/>
      <c r="FO17" s="284"/>
      <c r="FP17" s="284"/>
      <c r="FQ17" s="284"/>
      <c r="FR17" s="284"/>
      <c r="FS17" s="284"/>
      <c r="FT17" s="284"/>
      <c r="FU17" s="284"/>
      <c r="FV17" s="284"/>
      <c r="FW17" s="284"/>
      <c r="FX17" s="284"/>
      <c r="FY17" s="284"/>
      <c r="FZ17" s="284"/>
      <c r="GA17" s="284"/>
      <c r="GB17" s="284"/>
      <c r="GC17" s="284"/>
      <c r="GD17" s="284"/>
      <c r="GE17" s="284"/>
      <c r="GF17" s="284"/>
      <c r="GG17" s="284"/>
      <c r="GH17" s="284"/>
      <c r="GI17" s="284"/>
      <c r="GJ17" s="284"/>
      <c r="GK17" s="284"/>
      <c r="GL17" s="284"/>
      <c r="GM17" s="284"/>
      <c r="GN17" s="284"/>
      <c r="GO17" s="284"/>
      <c r="GP17" s="284"/>
      <c r="GQ17" s="284"/>
      <c r="GR17" s="284"/>
      <c r="GS17" s="284"/>
      <c r="GT17" s="284"/>
      <c r="GU17" s="284"/>
      <c r="GV17" s="284"/>
      <c r="GW17" s="284"/>
      <c r="GX17" s="284"/>
      <c r="GY17" s="284"/>
      <c r="GZ17" s="284"/>
      <c r="HA17" s="284"/>
      <c r="HB17" s="284"/>
      <c r="HC17" s="284"/>
      <c r="HD17" s="284"/>
      <c r="HE17" s="284"/>
      <c r="HF17" s="284"/>
      <c r="HG17" s="284"/>
      <c r="HH17" s="284"/>
      <c r="HI17" s="284"/>
      <c r="HJ17" s="284"/>
      <c r="HK17" s="284"/>
      <c r="HL17" s="284"/>
      <c r="HM17" s="284"/>
      <c r="HN17" s="284"/>
      <c r="HO17" s="284"/>
      <c r="HP17" s="284"/>
      <c r="HQ17" s="284"/>
      <c r="HR17" s="284"/>
      <c r="HS17" s="284"/>
      <c r="HT17" s="284"/>
      <c r="HU17" s="284"/>
      <c r="HV17" s="284"/>
      <c r="HW17" s="284"/>
      <c r="HX17" s="284"/>
      <c r="HY17" s="284"/>
      <c r="HZ17" s="284"/>
      <c r="IA17" s="284"/>
      <c r="IB17" s="284"/>
      <c r="IC17" s="284"/>
      <c r="ID17" s="284"/>
      <c r="IE17" s="284"/>
      <c r="IF17" s="284"/>
      <c r="IG17" s="284"/>
      <c r="IH17" s="284"/>
      <c r="II17" s="284"/>
      <c r="IJ17" s="284"/>
      <c r="IK17" s="284"/>
      <c r="IL17" s="284"/>
      <c r="IM17" s="284"/>
      <c r="IN17" s="284"/>
      <c r="IO17" s="284"/>
      <c r="IP17" s="284"/>
      <c r="IQ17" s="284"/>
      <c r="IR17" s="284"/>
      <c r="IS17" s="284"/>
      <c r="IT17" s="284"/>
      <c r="IU17" s="284"/>
      <c r="IV17" s="284"/>
      <c r="IW17" s="284"/>
      <c r="IX17" s="284"/>
      <c r="IY17" s="284"/>
      <c r="IZ17" s="284"/>
      <c r="JA17" s="284"/>
      <c r="JB17" s="284"/>
      <c r="JC17" s="284"/>
      <c r="JD17" s="284"/>
      <c r="JE17" s="284"/>
      <c r="JF17" s="284"/>
      <c r="JG17" s="284"/>
      <c r="JH17" s="284"/>
      <c r="JI17" s="284"/>
      <c r="JJ17" s="284"/>
      <c r="JK17" s="284"/>
      <c r="JL17" s="284"/>
      <c r="JM17" s="284"/>
    </row>
    <row r="18" spans="1:273" s="285" customFormat="1" ht="45" customHeight="1" x14ac:dyDescent="0.25">
      <c r="A18" s="1034">
        <v>16</v>
      </c>
      <c r="B18" s="1035" t="s">
        <v>15</v>
      </c>
      <c r="C18" s="1036" t="s">
        <v>16</v>
      </c>
      <c r="D18" s="102" t="s">
        <v>387</v>
      </c>
      <c r="E18" s="107">
        <v>42590</v>
      </c>
      <c r="F18" s="102" t="s">
        <v>389</v>
      </c>
      <c r="G18" s="102" t="s">
        <v>388</v>
      </c>
      <c r="H18" s="107">
        <v>42614</v>
      </c>
      <c r="I18" s="107">
        <v>46387</v>
      </c>
      <c r="J18" s="102" t="s">
        <v>58</v>
      </c>
      <c r="K18" s="102"/>
      <c r="L18" s="102"/>
      <c r="M18" s="116"/>
      <c r="N18" s="102"/>
      <c r="O18" s="102"/>
      <c r="P18" s="102"/>
      <c r="Q18" s="102"/>
      <c r="R18" s="102"/>
      <c r="S18" s="102"/>
      <c r="T18" s="532"/>
      <c r="U18" s="532"/>
      <c r="V18" s="102"/>
      <c r="W18" s="102"/>
      <c r="X18" s="102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284"/>
      <c r="BC18" s="284"/>
      <c r="BD18" s="284"/>
      <c r="BE18" s="284"/>
      <c r="BF18" s="284"/>
      <c r="BG18" s="284"/>
      <c r="BH18" s="284"/>
      <c r="BI18" s="284"/>
      <c r="BJ18" s="284"/>
      <c r="BK18" s="284"/>
      <c r="BL18" s="284"/>
      <c r="BM18" s="284"/>
      <c r="BN18" s="284"/>
      <c r="BO18" s="284"/>
      <c r="BP18" s="284"/>
      <c r="BQ18" s="284"/>
      <c r="BR18" s="284"/>
      <c r="BS18" s="284"/>
      <c r="BT18" s="284"/>
      <c r="BU18" s="284"/>
      <c r="BV18" s="284"/>
      <c r="BW18" s="284"/>
      <c r="BX18" s="284"/>
      <c r="BY18" s="284"/>
      <c r="BZ18" s="284"/>
      <c r="CA18" s="284"/>
      <c r="CB18" s="284"/>
      <c r="CC18" s="284"/>
      <c r="CD18" s="284"/>
      <c r="CE18" s="284"/>
      <c r="CF18" s="284"/>
      <c r="CG18" s="284"/>
      <c r="CH18" s="284"/>
      <c r="CI18" s="284"/>
      <c r="CJ18" s="284"/>
      <c r="CK18" s="284"/>
      <c r="CL18" s="284"/>
      <c r="CM18" s="284"/>
      <c r="CN18" s="284"/>
      <c r="CO18" s="284"/>
      <c r="CP18" s="284"/>
      <c r="CQ18" s="284"/>
      <c r="CR18" s="284"/>
      <c r="CS18" s="284"/>
      <c r="CT18" s="284"/>
      <c r="CU18" s="284"/>
      <c r="CV18" s="284"/>
      <c r="CW18" s="284"/>
      <c r="CX18" s="284"/>
      <c r="CY18" s="284"/>
      <c r="CZ18" s="284"/>
      <c r="DA18" s="284"/>
      <c r="DB18" s="284"/>
      <c r="DC18" s="284"/>
      <c r="DD18" s="284"/>
      <c r="DE18" s="284"/>
      <c r="DF18" s="284"/>
      <c r="DG18" s="284"/>
      <c r="DH18" s="284"/>
      <c r="DI18" s="284"/>
      <c r="DJ18" s="284"/>
      <c r="DK18" s="284"/>
      <c r="DL18" s="284"/>
      <c r="DM18" s="284"/>
      <c r="DN18" s="284"/>
      <c r="DO18" s="284"/>
      <c r="DP18" s="284"/>
      <c r="DQ18" s="284"/>
      <c r="DR18" s="284"/>
      <c r="DS18" s="284"/>
      <c r="DT18" s="284"/>
      <c r="DU18" s="284"/>
      <c r="DV18" s="284"/>
      <c r="DW18" s="284"/>
      <c r="DX18" s="284"/>
      <c r="DY18" s="284"/>
      <c r="DZ18" s="284"/>
      <c r="EA18" s="284"/>
      <c r="EB18" s="284"/>
      <c r="EC18" s="284"/>
      <c r="ED18" s="284"/>
      <c r="EE18" s="284"/>
      <c r="EF18" s="284"/>
      <c r="EG18" s="284"/>
      <c r="EH18" s="284"/>
      <c r="EI18" s="284"/>
      <c r="EJ18" s="284"/>
      <c r="EK18" s="284"/>
      <c r="EL18" s="284"/>
      <c r="EM18" s="284"/>
      <c r="EN18" s="284"/>
      <c r="EO18" s="284"/>
      <c r="EP18" s="284"/>
      <c r="EQ18" s="284"/>
      <c r="ER18" s="284"/>
      <c r="ES18" s="284"/>
      <c r="ET18" s="284"/>
      <c r="EU18" s="284"/>
      <c r="EV18" s="284"/>
      <c r="EW18" s="284"/>
      <c r="EX18" s="284"/>
      <c r="EY18" s="284"/>
      <c r="EZ18" s="284"/>
      <c r="FA18" s="284"/>
      <c r="FB18" s="284"/>
      <c r="FC18" s="284"/>
      <c r="FD18" s="284"/>
      <c r="FE18" s="284"/>
      <c r="FF18" s="284"/>
      <c r="FG18" s="284"/>
      <c r="FH18" s="284"/>
      <c r="FI18" s="284"/>
      <c r="FJ18" s="284"/>
      <c r="FK18" s="284"/>
      <c r="FL18" s="284"/>
      <c r="FM18" s="284"/>
      <c r="FN18" s="284"/>
      <c r="FO18" s="284"/>
      <c r="FP18" s="284"/>
      <c r="FQ18" s="284"/>
      <c r="FR18" s="284"/>
      <c r="FS18" s="284"/>
      <c r="FT18" s="284"/>
      <c r="FU18" s="284"/>
      <c r="FV18" s="284"/>
      <c r="FW18" s="284"/>
      <c r="FX18" s="284"/>
      <c r="FY18" s="284"/>
      <c r="FZ18" s="284"/>
      <c r="GA18" s="284"/>
      <c r="GB18" s="284"/>
      <c r="GC18" s="284"/>
      <c r="GD18" s="284"/>
      <c r="GE18" s="284"/>
      <c r="GF18" s="284"/>
      <c r="GG18" s="284"/>
      <c r="GH18" s="284"/>
      <c r="GI18" s="284"/>
      <c r="GJ18" s="284"/>
      <c r="GK18" s="284"/>
      <c r="GL18" s="284"/>
      <c r="GM18" s="284"/>
      <c r="GN18" s="284"/>
      <c r="GO18" s="284"/>
      <c r="GP18" s="284"/>
      <c r="GQ18" s="284"/>
      <c r="GR18" s="284"/>
      <c r="GS18" s="284"/>
      <c r="GT18" s="284"/>
      <c r="GU18" s="284"/>
      <c r="GV18" s="284"/>
      <c r="GW18" s="284"/>
      <c r="GX18" s="284"/>
      <c r="GY18" s="284"/>
      <c r="GZ18" s="284"/>
      <c r="HA18" s="284"/>
      <c r="HB18" s="284"/>
      <c r="HC18" s="284"/>
      <c r="HD18" s="284"/>
      <c r="HE18" s="284"/>
      <c r="HF18" s="284"/>
      <c r="HG18" s="284"/>
      <c r="HH18" s="284"/>
      <c r="HI18" s="284"/>
      <c r="HJ18" s="284"/>
      <c r="HK18" s="284"/>
      <c r="HL18" s="284"/>
      <c r="HM18" s="284"/>
      <c r="HN18" s="284"/>
      <c r="HO18" s="284"/>
      <c r="HP18" s="284"/>
      <c r="HQ18" s="284"/>
      <c r="HR18" s="284"/>
      <c r="HS18" s="284"/>
      <c r="HT18" s="284"/>
      <c r="HU18" s="284"/>
      <c r="HV18" s="284"/>
      <c r="HW18" s="284"/>
      <c r="HX18" s="284"/>
      <c r="HY18" s="284"/>
      <c r="HZ18" s="284"/>
      <c r="IA18" s="284"/>
      <c r="IB18" s="284"/>
      <c r="IC18" s="284"/>
      <c r="ID18" s="284"/>
      <c r="IE18" s="284"/>
      <c r="IF18" s="284"/>
      <c r="IG18" s="284"/>
      <c r="IH18" s="284"/>
      <c r="II18" s="284"/>
      <c r="IJ18" s="284"/>
      <c r="IK18" s="284"/>
      <c r="IL18" s="284"/>
      <c r="IM18" s="284"/>
      <c r="IN18" s="284"/>
      <c r="IO18" s="284"/>
      <c r="IP18" s="284"/>
      <c r="IQ18" s="284"/>
      <c r="IR18" s="284"/>
      <c r="IS18" s="284"/>
      <c r="IT18" s="284"/>
      <c r="IU18" s="284"/>
      <c r="IV18" s="284"/>
      <c r="IW18" s="284"/>
      <c r="IX18" s="284"/>
      <c r="IY18" s="284"/>
      <c r="IZ18" s="284"/>
      <c r="JA18" s="284"/>
      <c r="JB18" s="284"/>
      <c r="JC18" s="284"/>
      <c r="JD18" s="284"/>
      <c r="JE18" s="284"/>
      <c r="JF18" s="284"/>
      <c r="JG18" s="284"/>
      <c r="JH18" s="284"/>
      <c r="JI18" s="284"/>
      <c r="JJ18" s="284"/>
      <c r="JK18" s="284"/>
      <c r="JL18" s="284"/>
      <c r="JM18" s="284"/>
    </row>
    <row r="19" spans="1:273" s="285" customFormat="1" ht="41.25" customHeight="1" x14ac:dyDescent="0.25">
      <c r="A19" s="1034"/>
      <c r="B19" s="1035"/>
      <c r="C19" s="1036"/>
      <c r="D19" s="102" t="s">
        <v>474</v>
      </c>
      <c r="E19" s="107">
        <v>42691</v>
      </c>
      <c r="F19" s="102" t="s">
        <v>473</v>
      </c>
      <c r="G19" s="102" t="s">
        <v>476</v>
      </c>
      <c r="H19" s="107"/>
      <c r="I19" s="107"/>
      <c r="J19" s="102"/>
      <c r="K19" s="102"/>
      <c r="L19" s="102"/>
      <c r="M19" s="116"/>
      <c r="N19" s="102"/>
      <c r="O19" s="102"/>
      <c r="P19" s="102"/>
      <c r="Q19" s="102"/>
      <c r="R19" s="102"/>
      <c r="S19" s="102"/>
      <c r="T19" s="532"/>
      <c r="U19" s="532"/>
      <c r="V19" s="102"/>
      <c r="W19" s="102"/>
      <c r="X19" s="102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284"/>
      <c r="AP19" s="284"/>
      <c r="AQ19" s="284"/>
      <c r="AR19" s="284"/>
      <c r="AS19" s="284"/>
      <c r="AT19" s="284"/>
      <c r="AU19" s="284"/>
      <c r="AV19" s="284"/>
      <c r="AW19" s="284"/>
      <c r="AX19" s="284"/>
      <c r="AY19" s="284"/>
      <c r="AZ19" s="284"/>
      <c r="BA19" s="284"/>
      <c r="BB19" s="284"/>
      <c r="BC19" s="284"/>
      <c r="BD19" s="284"/>
      <c r="BE19" s="284"/>
      <c r="BF19" s="284"/>
      <c r="BG19" s="284"/>
      <c r="BH19" s="284"/>
      <c r="BI19" s="284"/>
      <c r="BJ19" s="284"/>
      <c r="BK19" s="284"/>
      <c r="BL19" s="284"/>
      <c r="BM19" s="284"/>
      <c r="BN19" s="284"/>
      <c r="BO19" s="284"/>
      <c r="BP19" s="284"/>
      <c r="BQ19" s="284"/>
      <c r="BR19" s="284"/>
      <c r="BS19" s="284"/>
      <c r="BT19" s="284"/>
      <c r="BU19" s="284"/>
      <c r="BV19" s="284"/>
      <c r="BW19" s="284"/>
      <c r="BX19" s="284"/>
      <c r="BY19" s="284"/>
      <c r="BZ19" s="284"/>
      <c r="CA19" s="284"/>
      <c r="CB19" s="284"/>
      <c r="CC19" s="284"/>
      <c r="CD19" s="284"/>
      <c r="CE19" s="284"/>
      <c r="CF19" s="284"/>
      <c r="CG19" s="284"/>
      <c r="CH19" s="284"/>
      <c r="CI19" s="284"/>
      <c r="CJ19" s="284"/>
      <c r="CK19" s="284"/>
      <c r="CL19" s="284"/>
      <c r="CM19" s="284"/>
      <c r="CN19" s="284"/>
      <c r="CO19" s="284"/>
      <c r="CP19" s="284"/>
      <c r="CQ19" s="284"/>
      <c r="CR19" s="284"/>
      <c r="CS19" s="284"/>
      <c r="CT19" s="284"/>
      <c r="CU19" s="284"/>
      <c r="CV19" s="284"/>
      <c r="CW19" s="284"/>
      <c r="CX19" s="284"/>
      <c r="CY19" s="284"/>
      <c r="CZ19" s="284"/>
      <c r="DA19" s="284"/>
      <c r="DB19" s="284"/>
      <c r="DC19" s="284"/>
      <c r="DD19" s="284"/>
      <c r="DE19" s="284"/>
      <c r="DF19" s="284"/>
      <c r="DG19" s="284"/>
      <c r="DH19" s="284"/>
      <c r="DI19" s="284"/>
      <c r="DJ19" s="284"/>
      <c r="DK19" s="284"/>
      <c r="DL19" s="284"/>
      <c r="DM19" s="284"/>
      <c r="DN19" s="284"/>
      <c r="DO19" s="284"/>
      <c r="DP19" s="284"/>
      <c r="DQ19" s="284"/>
      <c r="DR19" s="284"/>
      <c r="DS19" s="284"/>
      <c r="DT19" s="284"/>
      <c r="DU19" s="284"/>
      <c r="DV19" s="284"/>
      <c r="DW19" s="284"/>
      <c r="DX19" s="284"/>
      <c r="DY19" s="284"/>
      <c r="DZ19" s="284"/>
      <c r="EA19" s="284"/>
      <c r="EB19" s="284"/>
      <c r="EC19" s="284"/>
      <c r="ED19" s="284"/>
      <c r="EE19" s="284"/>
      <c r="EF19" s="284"/>
      <c r="EG19" s="284"/>
      <c r="EH19" s="284"/>
      <c r="EI19" s="284"/>
      <c r="EJ19" s="284"/>
      <c r="EK19" s="284"/>
      <c r="EL19" s="284"/>
      <c r="EM19" s="284"/>
      <c r="EN19" s="284"/>
      <c r="EO19" s="284"/>
      <c r="EP19" s="284"/>
      <c r="EQ19" s="284"/>
      <c r="ER19" s="284"/>
      <c r="ES19" s="284"/>
      <c r="ET19" s="284"/>
      <c r="EU19" s="284"/>
      <c r="EV19" s="284"/>
      <c r="EW19" s="284"/>
      <c r="EX19" s="284"/>
      <c r="EY19" s="284"/>
      <c r="EZ19" s="284"/>
      <c r="FA19" s="284"/>
      <c r="FB19" s="284"/>
      <c r="FC19" s="284"/>
      <c r="FD19" s="284"/>
      <c r="FE19" s="284"/>
      <c r="FF19" s="284"/>
      <c r="FG19" s="284"/>
      <c r="FH19" s="284"/>
      <c r="FI19" s="284"/>
      <c r="FJ19" s="284"/>
      <c r="FK19" s="284"/>
      <c r="FL19" s="284"/>
      <c r="FM19" s="284"/>
      <c r="FN19" s="284"/>
      <c r="FO19" s="284"/>
      <c r="FP19" s="284"/>
      <c r="FQ19" s="284"/>
      <c r="FR19" s="284"/>
      <c r="FS19" s="284"/>
      <c r="FT19" s="284"/>
      <c r="FU19" s="284"/>
      <c r="FV19" s="284"/>
      <c r="FW19" s="284"/>
      <c r="FX19" s="284"/>
      <c r="FY19" s="284"/>
      <c r="FZ19" s="284"/>
      <c r="GA19" s="284"/>
      <c r="GB19" s="284"/>
      <c r="GC19" s="284"/>
      <c r="GD19" s="284"/>
      <c r="GE19" s="284"/>
      <c r="GF19" s="284"/>
      <c r="GG19" s="284"/>
      <c r="GH19" s="284"/>
      <c r="GI19" s="284"/>
      <c r="GJ19" s="284"/>
      <c r="GK19" s="284"/>
      <c r="GL19" s="284"/>
      <c r="GM19" s="284"/>
      <c r="GN19" s="284"/>
      <c r="GO19" s="284"/>
      <c r="GP19" s="284"/>
      <c r="GQ19" s="284"/>
      <c r="GR19" s="284"/>
      <c r="GS19" s="284"/>
      <c r="GT19" s="284"/>
      <c r="GU19" s="284"/>
      <c r="GV19" s="284"/>
      <c r="GW19" s="284"/>
      <c r="GX19" s="284"/>
      <c r="GY19" s="284"/>
      <c r="GZ19" s="284"/>
      <c r="HA19" s="284"/>
      <c r="HB19" s="284"/>
      <c r="HC19" s="284"/>
      <c r="HD19" s="284"/>
      <c r="HE19" s="284"/>
      <c r="HF19" s="284"/>
      <c r="HG19" s="284"/>
      <c r="HH19" s="284"/>
      <c r="HI19" s="284"/>
      <c r="HJ19" s="284"/>
      <c r="HK19" s="284"/>
      <c r="HL19" s="284"/>
      <c r="HM19" s="284"/>
      <c r="HN19" s="284"/>
      <c r="HO19" s="284"/>
      <c r="HP19" s="284"/>
      <c r="HQ19" s="284"/>
      <c r="HR19" s="284"/>
      <c r="HS19" s="284"/>
      <c r="HT19" s="284"/>
      <c r="HU19" s="284"/>
      <c r="HV19" s="284"/>
      <c r="HW19" s="284"/>
      <c r="HX19" s="284"/>
      <c r="HY19" s="284"/>
      <c r="HZ19" s="284"/>
      <c r="IA19" s="284"/>
      <c r="IB19" s="284"/>
      <c r="IC19" s="284"/>
      <c r="ID19" s="284"/>
      <c r="IE19" s="284"/>
      <c r="IF19" s="284"/>
      <c r="IG19" s="284"/>
      <c r="IH19" s="284"/>
      <c r="II19" s="284"/>
      <c r="IJ19" s="284"/>
      <c r="IK19" s="284"/>
      <c r="IL19" s="284"/>
      <c r="IM19" s="284"/>
      <c r="IN19" s="284"/>
      <c r="IO19" s="284"/>
      <c r="IP19" s="284"/>
      <c r="IQ19" s="284"/>
      <c r="IR19" s="284"/>
      <c r="IS19" s="284"/>
      <c r="IT19" s="284"/>
      <c r="IU19" s="284"/>
      <c r="IV19" s="284"/>
      <c r="IW19" s="284"/>
      <c r="IX19" s="284"/>
      <c r="IY19" s="284"/>
      <c r="IZ19" s="284"/>
      <c r="JA19" s="284"/>
      <c r="JB19" s="284"/>
      <c r="JC19" s="284"/>
      <c r="JD19" s="284"/>
      <c r="JE19" s="284"/>
      <c r="JF19" s="284"/>
      <c r="JG19" s="284"/>
      <c r="JH19" s="284"/>
      <c r="JI19" s="284"/>
      <c r="JJ19" s="284"/>
      <c r="JK19" s="284"/>
      <c r="JL19" s="284"/>
      <c r="JM19" s="284"/>
    </row>
    <row r="20" spans="1:273" ht="105" x14ac:dyDescent="0.25">
      <c r="A20" s="34">
        <v>17</v>
      </c>
      <c r="B20" s="95" t="s">
        <v>15</v>
      </c>
      <c r="C20" s="94" t="s">
        <v>16</v>
      </c>
      <c r="D20" s="34" t="s">
        <v>472</v>
      </c>
      <c r="E20" s="96">
        <v>42691</v>
      </c>
      <c r="F20" s="34" t="s">
        <v>475</v>
      </c>
      <c r="G20" s="34" t="s">
        <v>388</v>
      </c>
      <c r="H20" s="96">
        <v>42705</v>
      </c>
      <c r="I20" s="96">
        <v>46387</v>
      </c>
      <c r="J20" s="34" t="s">
        <v>58</v>
      </c>
      <c r="L20" s="52" t="s">
        <v>224</v>
      </c>
      <c r="M20" s="252" t="s">
        <v>510</v>
      </c>
      <c r="N20" s="87" t="s">
        <v>511</v>
      </c>
      <c r="O20" s="61">
        <v>42755</v>
      </c>
      <c r="P20" s="61">
        <v>42845</v>
      </c>
      <c r="Q20" s="90" t="s">
        <v>1228</v>
      </c>
      <c r="R20" s="90">
        <v>5</v>
      </c>
      <c r="S20" s="90">
        <v>0</v>
      </c>
      <c r="T20" s="530" t="s">
        <v>1069</v>
      </c>
      <c r="U20" s="530" t="s">
        <v>1177</v>
      </c>
      <c r="V20" s="87"/>
      <c r="W20" s="87" t="s">
        <v>676</v>
      </c>
      <c r="X20" s="87" t="s">
        <v>677</v>
      </c>
      <c r="Y20" s="284" t="s">
        <v>1096</v>
      </c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4"/>
      <c r="AQ20" s="284"/>
      <c r="AR20" s="284"/>
      <c r="AS20" s="284"/>
      <c r="AT20" s="284"/>
      <c r="AU20" s="284"/>
      <c r="AV20" s="284"/>
      <c r="AW20" s="284"/>
      <c r="AX20" s="284"/>
      <c r="AY20" s="284"/>
      <c r="AZ20" s="284"/>
      <c r="BA20" s="284"/>
      <c r="BB20" s="284"/>
      <c r="BC20" s="284"/>
      <c r="BD20" s="284"/>
      <c r="BE20" s="284"/>
      <c r="BF20" s="284"/>
      <c r="BG20" s="284"/>
      <c r="BH20" s="284"/>
      <c r="BI20" s="284"/>
      <c r="BJ20" s="284"/>
      <c r="BK20" s="284"/>
      <c r="BL20" s="284"/>
      <c r="BM20" s="284"/>
      <c r="BN20" s="284"/>
      <c r="BO20" s="284"/>
      <c r="BP20" s="284"/>
      <c r="BQ20" s="284"/>
      <c r="BR20" s="284"/>
      <c r="BS20" s="284"/>
      <c r="BT20" s="284"/>
      <c r="BU20" s="284"/>
      <c r="BV20" s="284"/>
      <c r="BW20" s="284"/>
      <c r="BX20" s="284"/>
      <c r="BY20" s="284"/>
      <c r="BZ20" s="284"/>
      <c r="CA20" s="284"/>
      <c r="CB20" s="284"/>
      <c r="CC20" s="284"/>
      <c r="CD20" s="284"/>
      <c r="CE20" s="284"/>
      <c r="CF20" s="284"/>
      <c r="CG20" s="284"/>
      <c r="CH20" s="284"/>
      <c r="CI20" s="284"/>
      <c r="CJ20" s="284"/>
      <c r="CK20" s="284"/>
      <c r="CL20" s="284"/>
      <c r="CM20" s="284"/>
      <c r="CN20" s="284"/>
      <c r="CO20" s="284"/>
      <c r="CP20" s="284"/>
      <c r="CQ20" s="284"/>
      <c r="CR20" s="284"/>
      <c r="CS20" s="284"/>
      <c r="CT20" s="284"/>
      <c r="CU20" s="284"/>
      <c r="CV20" s="284"/>
      <c r="CW20" s="284"/>
      <c r="CX20" s="284"/>
      <c r="CY20" s="284"/>
      <c r="CZ20" s="284"/>
      <c r="DA20" s="284"/>
      <c r="DB20" s="284"/>
      <c r="DC20" s="284"/>
      <c r="DD20" s="284"/>
      <c r="DE20" s="284"/>
      <c r="DF20" s="284"/>
      <c r="DG20" s="284"/>
      <c r="DH20" s="284"/>
      <c r="DI20" s="284"/>
      <c r="DJ20" s="284"/>
      <c r="DK20" s="284"/>
      <c r="DL20" s="284"/>
      <c r="DM20" s="284"/>
      <c r="DN20" s="284"/>
      <c r="DO20" s="284"/>
      <c r="DP20" s="284"/>
      <c r="DQ20" s="284"/>
      <c r="DR20" s="284"/>
      <c r="DS20" s="284"/>
      <c r="DT20" s="284"/>
      <c r="DU20" s="284"/>
      <c r="DV20" s="284"/>
      <c r="DW20" s="284"/>
      <c r="DX20" s="284"/>
      <c r="DY20" s="284"/>
      <c r="DZ20" s="284"/>
      <c r="EA20" s="284"/>
      <c r="EB20" s="284"/>
      <c r="EC20" s="284"/>
      <c r="ED20" s="284"/>
      <c r="EE20" s="284"/>
      <c r="EF20" s="284"/>
      <c r="EG20" s="284"/>
      <c r="EH20" s="284"/>
      <c r="EI20" s="284"/>
      <c r="EJ20" s="284"/>
      <c r="EK20" s="284"/>
      <c r="EL20" s="284"/>
      <c r="EM20" s="284"/>
      <c r="EN20" s="284"/>
      <c r="EO20" s="284"/>
      <c r="EP20" s="284"/>
      <c r="EQ20" s="284"/>
      <c r="ER20" s="284"/>
      <c r="ES20" s="284"/>
      <c r="ET20" s="284"/>
      <c r="EU20" s="284"/>
      <c r="EV20" s="284"/>
      <c r="EW20" s="284"/>
      <c r="EX20" s="284"/>
      <c r="EY20" s="284"/>
      <c r="EZ20" s="284"/>
      <c r="FA20" s="284"/>
      <c r="FB20" s="284"/>
      <c r="FC20" s="284"/>
      <c r="FD20" s="284"/>
      <c r="FE20" s="284"/>
      <c r="FF20" s="284"/>
      <c r="FG20" s="284"/>
      <c r="FH20" s="284"/>
      <c r="FI20" s="284"/>
      <c r="FJ20" s="284"/>
      <c r="FK20" s="284"/>
      <c r="FL20" s="284"/>
      <c r="FM20" s="284"/>
      <c r="FN20" s="284"/>
      <c r="FO20" s="284"/>
      <c r="FP20" s="284"/>
      <c r="FQ20" s="284"/>
      <c r="FR20" s="284"/>
      <c r="FS20" s="284"/>
      <c r="FT20" s="284"/>
      <c r="FU20" s="284"/>
      <c r="FV20" s="284"/>
      <c r="FW20" s="284"/>
      <c r="FX20" s="284"/>
      <c r="FY20" s="284"/>
      <c r="FZ20" s="284"/>
      <c r="GA20" s="284"/>
      <c r="GB20" s="284"/>
      <c r="GC20" s="284"/>
      <c r="GD20" s="284"/>
      <c r="GE20" s="284"/>
      <c r="GF20" s="284"/>
      <c r="GG20" s="284"/>
      <c r="GH20" s="284"/>
      <c r="GI20" s="284"/>
      <c r="GJ20" s="284"/>
      <c r="GK20" s="284"/>
      <c r="GL20" s="284"/>
      <c r="GM20" s="284"/>
      <c r="GN20" s="284"/>
      <c r="GO20" s="284"/>
      <c r="GP20" s="284"/>
      <c r="GQ20" s="284"/>
      <c r="GR20" s="284"/>
      <c r="GS20" s="284"/>
      <c r="GT20" s="284"/>
      <c r="GU20" s="284"/>
      <c r="GV20" s="284"/>
      <c r="GW20" s="284"/>
      <c r="GX20" s="284"/>
      <c r="GY20" s="284"/>
      <c r="GZ20" s="284"/>
      <c r="HA20" s="284"/>
      <c r="HB20" s="284"/>
      <c r="HC20" s="284"/>
      <c r="HD20" s="284"/>
      <c r="HE20" s="284"/>
      <c r="HF20" s="284"/>
      <c r="HG20" s="284"/>
      <c r="HH20" s="284"/>
      <c r="HI20" s="284"/>
      <c r="HJ20" s="284"/>
      <c r="HK20" s="284"/>
      <c r="HL20" s="284"/>
      <c r="HM20" s="284"/>
      <c r="HN20" s="284"/>
      <c r="HO20" s="284"/>
      <c r="HP20" s="284"/>
      <c r="HQ20" s="284"/>
      <c r="HR20" s="284"/>
      <c r="HS20" s="284"/>
      <c r="HT20" s="284"/>
      <c r="HU20" s="284"/>
      <c r="HV20" s="284"/>
      <c r="HW20" s="284"/>
      <c r="HX20" s="284"/>
      <c r="HY20" s="284"/>
      <c r="HZ20" s="284"/>
      <c r="IA20" s="284"/>
      <c r="IB20" s="284"/>
      <c r="IC20" s="284"/>
      <c r="ID20" s="284"/>
      <c r="IE20" s="284"/>
      <c r="IF20" s="284"/>
      <c r="IG20" s="284"/>
      <c r="IH20" s="284"/>
      <c r="II20" s="284"/>
      <c r="IJ20" s="284"/>
      <c r="IK20" s="284"/>
      <c r="IL20" s="284"/>
      <c r="IM20" s="284"/>
      <c r="IN20" s="284"/>
      <c r="IO20" s="284"/>
      <c r="IP20" s="284"/>
      <c r="IQ20" s="284"/>
      <c r="IR20" s="284"/>
      <c r="IS20" s="284"/>
      <c r="IT20" s="284"/>
      <c r="IU20" s="284"/>
      <c r="IV20" s="284"/>
      <c r="IW20" s="284"/>
      <c r="IX20" s="284"/>
      <c r="IY20" s="284"/>
      <c r="IZ20" s="284"/>
      <c r="JA20" s="284"/>
      <c r="JB20" s="284"/>
      <c r="JC20" s="284"/>
      <c r="JD20" s="284"/>
      <c r="JE20" s="284"/>
      <c r="JF20" s="284"/>
      <c r="JG20" s="284"/>
      <c r="JH20" s="284"/>
      <c r="JI20" s="284"/>
      <c r="JJ20" s="284"/>
      <c r="JK20" s="284"/>
      <c r="JL20" s="284"/>
      <c r="JM20" s="284"/>
    </row>
    <row r="21" spans="1:273" ht="120" x14ac:dyDescent="0.25">
      <c r="A21" s="58">
        <v>18</v>
      </c>
      <c r="B21" s="67" t="s">
        <v>18</v>
      </c>
      <c r="C21" s="161" t="s">
        <v>16</v>
      </c>
      <c r="D21" s="306" t="s">
        <v>488</v>
      </c>
      <c r="E21" s="162">
        <v>42702</v>
      </c>
      <c r="F21" s="306" t="s">
        <v>489</v>
      </c>
      <c r="G21" s="34" t="s">
        <v>490</v>
      </c>
      <c r="H21" s="96">
        <v>42705</v>
      </c>
      <c r="I21" s="96">
        <v>43830</v>
      </c>
      <c r="J21" s="34" t="s">
        <v>58</v>
      </c>
      <c r="L21" s="52" t="s">
        <v>183</v>
      </c>
      <c r="M21" s="252" t="s">
        <v>508</v>
      </c>
      <c r="N21" s="87" t="s">
        <v>509</v>
      </c>
      <c r="O21" s="61">
        <v>42803</v>
      </c>
      <c r="P21" s="147">
        <v>42895</v>
      </c>
      <c r="Q21" s="90" t="s">
        <v>1107</v>
      </c>
      <c r="R21" s="90">
        <v>19</v>
      </c>
      <c r="S21" s="90">
        <v>0</v>
      </c>
      <c r="T21" s="530" t="s">
        <v>1108</v>
      </c>
      <c r="U21" s="530" t="s">
        <v>1109</v>
      </c>
      <c r="V21" s="87"/>
      <c r="W21" s="87" t="s">
        <v>578</v>
      </c>
      <c r="X21" s="87" t="s">
        <v>579</v>
      </c>
      <c r="Y21" s="284" t="s">
        <v>1095</v>
      </c>
      <c r="Z21" s="58" t="s">
        <v>1142</v>
      </c>
      <c r="AA21" s="284"/>
      <c r="AB21" s="284"/>
      <c r="AC21" s="284"/>
      <c r="AD21" s="284"/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284"/>
      <c r="AP21" s="284"/>
      <c r="AQ21" s="284"/>
      <c r="AR21" s="284"/>
      <c r="AS21" s="284"/>
      <c r="AT21" s="284"/>
      <c r="AU21" s="284"/>
      <c r="AV21" s="284"/>
      <c r="AW21" s="284"/>
      <c r="AX21" s="284"/>
      <c r="AY21" s="284"/>
      <c r="AZ21" s="284"/>
      <c r="BA21" s="284"/>
      <c r="BB21" s="284"/>
      <c r="BC21" s="284"/>
      <c r="BD21" s="284"/>
      <c r="BE21" s="284"/>
      <c r="BF21" s="284"/>
      <c r="BG21" s="284"/>
      <c r="BH21" s="284"/>
      <c r="BI21" s="284"/>
      <c r="BJ21" s="284"/>
      <c r="BK21" s="284"/>
      <c r="BL21" s="284"/>
      <c r="BM21" s="284"/>
      <c r="BN21" s="284"/>
      <c r="BO21" s="284"/>
      <c r="BP21" s="284"/>
      <c r="BQ21" s="284"/>
      <c r="BR21" s="284"/>
      <c r="BS21" s="284"/>
      <c r="BT21" s="284"/>
      <c r="BU21" s="284"/>
      <c r="BV21" s="284"/>
      <c r="BW21" s="284"/>
      <c r="BX21" s="284"/>
      <c r="BY21" s="284"/>
      <c r="BZ21" s="284"/>
      <c r="CA21" s="284"/>
      <c r="CB21" s="284"/>
      <c r="CC21" s="284"/>
      <c r="CD21" s="284"/>
      <c r="CE21" s="284"/>
      <c r="CF21" s="284"/>
      <c r="CG21" s="284"/>
      <c r="CH21" s="284"/>
      <c r="CI21" s="284"/>
      <c r="CJ21" s="284"/>
      <c r="CK21" s="284"/>
      <c r="CL21" s="284"/>
      <c r="CM21" s="284"/>
      <c r="CN21" s="284"/>
      <c r="CO21" s="284"/>
      <c r="CP21" s="284"/>
      <c r="CQ21" s="284"/>
      <c r="CR21" s="284"/>
      <c r="CS21" s="284"/>
      <c r="CT21" s="284"/>
      <c r="CU21" s="284"/>
      <c r="CV21" s="284"/>
      <c r="CW21" s="284"/>
      <c r="CX21" s="284"/>
      <c r="CY21" s="284"/>
      <c r="CZ21" s="284"/>
      <c r="DA21" s="284"/>
      <c r="DB21" s="284"/>
      <c r="DC21" s="284"/>
      <c r="DD21" s="284"/>
      <c r="DE21" s="284"/>
      <c r="DF21" s="284"/>
      <c r="DG21" s="284"/>
      <c r="DH21" s="284"/>
      <c r="DI21" s="284"/>
      <c r="DJ21" s="284"/>
      <c r="DK21" s="284"/>
      <c r="DL21" s="284"/>
      <c r="DM21" s="284"/>
      <c r="DN21" s="284"/>
      <c r="DO21" s="284"/>
      <c r="DP21" s="284"/>
      <c r="DQ21" s="284"/>
      <c r="DR21" s="284"/>
      <c r="DS21" s="284"/>
      <c r="DT21" s="284"/>
      <c r="DU21" s="284"/>
      <c r="DV21" s="284"/>
      <c r="DW21" s="284"/>
      <c r="DX21" s="284"/>
      <c r="DY21" s="284"/>
      <c r="DZ21" s="284"/>
      <c r="EA21" s="284"/>
      <c r="EB21" s="284"/>
      <c r="EC21" s="284"/>
      <c r="ED21" s="284"/>
      <c r="EE21" s="284"/>
      <c r="EF21" s="284"/>
      <c r="EG21" s="284"/>
      <c r="EH21" s="284"/>
      <c r="EI21" s="284"/>
      <c r="EJ21" s="284"/>
      <c r="EK21" s="284"/>
      <c r="EL21" s="284"/>
      <c r="EM21" s="284"/>
      <c r="EN21" s="284"/>
      <c r="EO21" s="284"/>
      <c r="EP21" s="284"/>
      <c r="EQ21" s="284"/>
      <c r="ER21" s="284"/>
      <c r="ES21" s="284"/>
      <c r="ET21" s="284"/>
      <c r="EU21" s="284"/>
      <c r="EV21" s="284"/>
      <c r="EW21" s="284"/>
      <c r="EX21" s="284"/>
      <c r="EY21" s="284"/>
      <c r="EZ21" s="284"/>
      <c r="FA21" s="284"/>
      <c r="FB21" s="284"/>
      <c r="FC21" s="284"/>
      <c r="FD21" s="284"/>
      <c r="FE21" s="284"/>
      <c r="FF21" s="284"/>
      <c r="FG21" s="284"/>
      <c r="FH21" s="284"/>
      <c r="FI21" s="284"/>
      <c r="FJ21" s="284"/>
      <c r="FK21" s="284"/>
      <c r="FL21" s="284"/>
      <c r="FM21" s="284"/>
      <c r="FN21" s="284"/>
      <c r="FO21" s="284"/>
      <c r="FP21" s="284"/>
      <c r="FQ21" s="284"/>
      <c r="FR21" s="284"/>
      <c r="FS21" s="284"/>
      <c r="FT21" s="284"/>
      <c r="FU21" s="284"/>
      <c r="FV21" s="284"/>
      <c r="FW21" s="284"/>
      <c r="FX21" s="284"/>
      <c r="FY21" s="284"/>
      <c r="FZ21" s="284"/>
      <c r="GA21" s="284"/>
      <c r="GB21" s="284"/>
      <c r="GC21" s="284"/>
      <c r="GD21" s="284"/>
      <c r="GE21" s="284"/>
      <c r="GF21" s="284"/>
      <c r="GG21" s="284"/>
      <c r="GH21" s="284"/>
      <c r="GI21" s="284"/>
      <c r="GJ21" s="284"/>
      <c r="GK21" s="284"/>
      <c r="GL21" s="284"/>
      <c r="GM21" s="284"/>
      <c r="GN21" s="284"/>
      <c r="GO21" s="284"/>
      <c r="GP21" s="284"/>
      <c r="GQ21" s="284"/>
      <c r="GR21" s="284"/>
      <c r="GS21" s="284"/>
      <c r="GT21" s="284"/>
      <c r="GU21" s="284"/>
      <c r="GV21" s="284"/>
      <c r="GW21" s="284"/>
      <c r="GX21" s="284"/>
      <c r="GY21" s="284"/>
      <c r="GZ21" s="284"/>
      <c r="HA21" s="284"/>
      <c r="HB21" s="284"/>
      <c r="HC21" s="284"/>
      <c r="HD21" s="284"/>
      <c r="HE21" s="284"/>
      <c r="HF21" s="284"/>
      <c r="HG21" s="284"/>
      <c r="HH21" s="284"/>
      <c r="HI21" s="284"/>
      <c r="HJ21" s="284"/>
      <c r="HK21" s="284"/>
      <c r="HL21" s="284"/>
      <c r="HM21" s="284"/>
      <c r="HN21" s="284"/>
      <c r="HO21" s="284"/>
      <c r="HP21" s="284"/>
      <c r="HQ21" s="284"/>
      <c r="HR21" s="284"/>
      <c r="HS21" s="284"/>
      <c r="HT21" s="284"/>
      <c r="HU21" s="284"/>
      <c r="HV21" s="284"/>
      <c r="HW21" s="284"/>
      <c r="HX21" s="284"/>
      <c r="HY21" s="284"/>
      <c r="HZ21" s="284"/>
      <c r="IA21" s="284"/>
      <c r="IB21" s="284"/>
      <c r="IC21" s="284"/>
      <c r="ID21" s="284"/>
      <c r="IE21" s="284"/>
      <c r="IF21" s="284"/>
      <c r="IG21" s="284"/>
      <c r="IH21" s="284"/>
      <c r="II21" s="284"/>
      <c r="IJ21" s="284"/>
      <c r="IK21" s="284"/>
      <c r="IL21" s="284"/>
      <c r="IM21" s="284"/>
      <c r="IN21" s="284"/>
      <c r="IO21" s="284"/>
      <c r="IP21" s="284"/>
      <c r="IQ21" s="284"/>
      <c r="IR21" s="284"/>
      <c r="IS21" s="284"/>
      <c r="IT21" s="284"/>
      <c r="IU21" s="284"/>
      <c r="IV21" s="284"/>
      <c r="IW21" s="284"/>
      <c r="IX21" s="284"/>
      <c r="IY21" s="284"/>
      <c r="IZ21" s="284"/>
      <c r="JA21" s="284"/>
      <c r="JB21" s="284"/>
      <c r="JC21" s="284"/>
      <c r="JD21" s="284"/>
      <c r="JE21" s="284"/>
      <c r="JF21" s="284"/>
      <c r="JG21" s="284"/>
      <c r="JH21" s="284"/>
      <c r="JI21" s="284"/>
      <c r="JJ21" s="284"/>
      <c r="JK21" s="284"/>
      <c r="JL21" s="284"/>
      <c r="JM21" s="284"/>
    </row>
    <row r="22" spans="1:273" ht="75" x14ac:dyDescent="0.25">
      <c r="A22" s="306">
        <v>19</v>
      </c>
      <c r="B22" s="67" t="s">
        <v>586</v>
      </c>
      <c r="C22" s="161" t="s">
        <v>16</v>
      </c>
      <c r="D22" s="306" t="s">
        <v>587</v>
      </c>
      <c r="E22" s="162">
        <v>42846</v>
      </c>
      <c r="F22" s="306" t="s">
        <v>590</v>
      </c>
      <c r="G22" s="306" t="s">
        <v>592</v>
      </c>
      <c r="H22" s="162">
        <v>42850</v>
      </c>
      <c r="I22" s="162">
        <v>52231</v>
      </c>
      <c r="J22" s="34" t="s">
        <v>58</v>
      </c>
      <c r="L22" s="52">
        <v>8162682606</v>
      </c>
      <c r="M22" s="178" t="s">
        <v>622</v>
      </c>
      <c r="N22" s="52" t="s">
        <v>623</v>
      </c>
      <c r="O22" s="61">
        <v>42922</v>
      </c>
      <c r="P22" s="53">
        <v>43014</v>
      </c>
      <c r="Q22" s="93" t="s">
        <v>1197</v>
      </c>
      <c r="R22" s="93">
        <v>22</v>
      </c>
      <c r="S22" s="93">
        <v>0</v>
      </c>
      <c r="T22" s="530" t="s">
        <v>1069</v>
      </c>
      <c r="U22" s="531" t="s">
        <v>1076</v>
      </c>
      <c r="V22" s="52"/>
      <c r="W22" s="52" t="s">
        <v>887</v>
      </c>
      <c r="X22" s="52" t="s">
        <v>888</v>
      </c>
      <c r="Y22" s="248" t="s">
        <v>1110</v>
      </c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  <c r="BM22" s="284"/>
      <c r="BN22" s="284"/>
      <c r="BO22" s="284"/>
      <c r="BP22" s="284"/>
      <c r="BQ22" s="284"/>
      <c r="BR22" s="284"/>
      <c r="BS22" s="284"/>
      <c r="BT22" s="284"/>
      <c r="BU22" s="284"/>
      <c r="BV22" s="284"/>
      <c r="BW22" s="284"/>
      <c r="BX22" s="284"/>
      <c r="BY22" s="284"/>
      <c r="BZ22" s="284"/>
      <c r="CA22" s="284"/>
      <c r="CB22" s="284"/>
      <c r="CC22" s="284"/>
      <c r="CD22" s="284"/>
      <c r="CE22" s="284"/>
      <c r="CF22" s="284"/>
      <c r="CG22" s="284"/>
      <c r="CH22" s="284"/>
      <c r="CI22" s="284"/>
      <c r="CJ22" s="284"/>
      <c r="CK22" s="284"/>
      <c r="CL22" s="284"/>
      <c r="CM22" s="284"/>
      <c r="CN22" s="284"/>
      <c r="CO22" s="284"/>
      <c r="CP22" s="284"/>
      <c r="CQ22" s="284"/>
      <c r="CR22" s="284"/>
      <c r="CS22" s="284"/>
      <c r="CT22" s="284"/>
      <c r="CU22" s="284"/>
      <c r="CV22" s="284"/>
      <c r="CW22" s="284"/>
      <c r="CX22" s="284"/>
      <c r="CY22" s="284"/>
      <c r="CZ22" s="284"/>
      <c r="DA22" s="284"/>
      <c r="DB22" s="284"/>
      <c r="DC22" s="284"/>
      <c r="DD22" s="284"/>
      <c r="DE22" s="284"/>
      <c r="DF22" s="284"/>
      <c r="DG22" s="284"/>
      <c r="DH22" s="284"/>
      <c r="DI22" s="284"/>
      <c r="DJ22" s="284"/>
      <c r="DK22" s="284"/>
      <c r="DL22" s="284"/>
      <c r="DM22" s="284"/>
      <c r="DN22" s="284"/>
      <c r="DO22" s="284"/>
      <c r="DP22" s="284"/>
      <c r="DQ22" s="284"/>
      <c r="DR22" s="284"/>
      <c r="DS22" s="284"/>
      <c r="DT22" s="284"/>
      <c r="DU22" s="284"/>
      <c r="DV22" s="284"/>
      <c r="DW22" s="284"/>
      <c r="DX22" s="284"/>
      <c r="DY22" s="284"/>
      <c r="DZ22" s="284"/>
      <c r="EA22" s="284"/>
      <c r="EB22" s="284"/>
      <c r="EC22" s="284"/>
      <c r="ED22" s="284"/>
      <c r="EE22" s="284"/>
      <c r="EF22" s="284"/>
      <c r="EG22" s="284"/>
      <c r="EH22" s="284"/>
      <c r="EI22" s="284"/>
      <c r="EJ22" s="284"/>
      <c r="EK22" s="284"/>
      <c r="EL22" s="284"/>
      <c r="EM22" s="284"/>
      <c r="EN22" s="284"/>
      <c r="EO22" s="284"/>
      <c r="EP22" s="284"/>
      <c r="EQ22" s="284"/>
      <c r="ER22" s="284"/>
      <c r="ES22" s="284"/>
      <c r="ET22" s="284"/>
      <c r="EU22" s="284"/>
      <c r="EV22" s="284"/>
      <c r="EW22" s="284"/>
      <c r="EX22" s="284"/>
      <c r="EY22" s="284"/>
      <c r="EZ22" s="284"/>
      <c r="FA22" s="284"/>
      <c r="FB22" s="284"/>
      <c r="FC22" s="284"/>
      <c r="FD22" s="284"/>
      <c r="FE22" s="284"/>
      <c r="FF22" s="284"/>
      <c r="FG22" s="284"/>
      <c r="FH22" s="284"/>
      <c r="FI22" s="284"/>
      <c r="FJ22" s="284"/>
      <c r="FK22" s="284"/>
      <c r="FL22" s="284"/>
      <c r="FM22" s="284"/>
      <c r="FN22" s="284"/>
      <c r="FO22" s="284"/>
      <c r="FP22" s="284"/>
      <c r="FQ22" s="284"/>
      <c r="FR22" s="284"/>
      <c r="FS22" s="284"/>
      <c r="FT22" s="284"/>
      <c r="FU22" s="284"/>
      <c r="FV22" s="284"/>
      <c r="FW22" s="284"/>
      <c r="FX22" s="284"/>
      <c r="FY22" s="284"/>
      <c r="FZ22" s="284"/>
      <c r="GA22" s="284"/>
      <c r="GB22" s="284"/>
      <c r="GC22" s="284"/>
      <c r="GD22" s="284"/>
      <c r="GE22" s="284"/>
      <c r="GF22" s="284"/>
      <c r="GG22" s="284"/>
      <c r="GH22" s="284"/>
      <c r="GI22" s="284"/>
      <c r="GJ22" s="284"/>
      <c r="GK22" s="284"/>
      <c r="GL22" s="284"/>
      <c r="GM22" s="284"/>
      <c r="GN22" s="284"/>
      <c r="GO22" s="284"/>
      <c r="GP22" s="284"/>
      <c r="GQ22" s="284"/>
      <c r="GR22" s="284"/>
      <c r="GS22" s="284"/>
      <c r="GT22" s="284"/>
      <c r="GU22" s="284"/>
      <c r="GV22" s="284"/>
      <c r="GW22" s="284"/>
      <c r="GX22" s="284"/>
      <c r="GY22" s="284"/>
      <c r="GZ22" s="284"/>
      <c r="HA22" s="284"/>
      <c r="HB22" s="284"/>
      <c r="HC22" s="284"/>
      <c r="HD22" s="284"/>
      <c r="HE22" s="284"/>
      <c r="HF22" s="284"/>
      <c r="HG22" s="284"/>
      <c r="HH22" s="284"/>
      <c r="HI22" s="284"/>
      <c r="HJ22" s="284"/>
      <c r="HK22" s="284"/>
      <c r="HL22" s="284"/>
      <c r="HM22" s="284"/>
      <c r="HN22" s="284"/>
      <c r="HO22" s="284"/>
      <c r="HP22" s="284"/>
      <c r="HQ22" s="284"/>
      <c r="HR22" s="284"/>
      <c r="HS22" s="284"/>
      <c r="HT22" s="284"/>
      <c r="HU22" s="284"/>
      <c r="HV22" s="284"/>
      <c r="HW22" s="284"/>
      <c r="HX22" s="284"/>
      <c r="HY22" s="284"/>
      <c r="HZ22" s="284"/>
      <c r="IA22" s="284"/>
      <c r="IB22" s="284"/>
      <c r="IC22" s="284"/>
      <c r="ID22" s="284"/>
      <c r="IE22" s="284"/>
      <c r="IF22" s="284"/>
      <c r="IG22" s="284"/>
      <c r="IH22" s="284"/>
      <c r="II22" s="284"/>
      <c r="IJ22" s="284"/>
      <c r="IK22" s="284"/>
      <c r="IL22" s="284"/>
      <c r="IM22" s="284"/>
      <c r="IN22" s="284"/>
      <c r="IO22" s="284"/>
      <c r="IP22" s="284"/>
      <c r="IQ22" s="284"/>
      <c r="IR22" s="284"/>
      <c r="IS22" s="284"/>
      <c r="IT22" s="284"/>
      <c r="IU22" s="284"/>
      <c r="IV22" s="284"/>
      <c r="IW22" s="284"/>
      <c r="IX22" s="284"/>
      <c r="IY22" s="284"/>
      <c r="IZ22" s="284"/>
      <c r="JA22" s="284"/>
      <c r="JB22" s="284"/>
      <c r="JC22" s="284"/>
      <c r="JD22" s="284"/>
      <c r="JE22" s="284"/>
      <c r="JF22" s="284"/>
      <c r="JG22" s="284"/>
      <c r="JH22" s="284"/>
      <c r="JI22" s="284"/>
      <c r="JJ22" s="284"/>
      <c r="JK22" s="284"/>
      <c r="JL22" s="284"/>
      <c r="JM22" s="284"/>
    </row>
    <row r="23" spans="1:273" s="285" customFormat="1" ht="60" x14ac:dyDescent="0.25">
      <c r="A23" s="102">
        <v>20</v>
      </c>
      <c r="B23" s="116" t="s">
        <v>586</v>
      </c>
      <c r="C23" s="114" t="s">
        <v>16</v>
      </c>
      <c r="D23" s="102" t="s">
        <v>589</v>
      </c>
      <c r="E23" s="107">
        <v>42846</v>
      </c>
      <c r="F23" s="102" t="s">
        <v>590</v>
      </c>
      <c r="G23" s="102" t="s">
        <v>591</v>
      </c>
      <c r="H23" s="107">
        <v>42850</v>
      </c>
      <c r="I23" s="107">
        <v>52231</v>
      </c>
      <c r="J23" s="102" t="s">
        <v>58</v>
      </c>
      <c r="K23" s="102" t="s">
        <v>618</v>
      </c>
      <c r="L23" s="102"/>
      <c r="M23" s="116"/>
      <c r="N23" s="102"/>
      <c r="O23" s="102"/>
      <c r="P23" s="102"/>
      <c r="Q23" s="102"/>
      <c r="R23" s="102"/>
      <c r="S23" s="102"/>
      <c r="T23" s="532"/>
      <c r="U23" s="532"/>
      <c r="V23" s="102"/>
      <c r="W23" s="102"/>
      <c r="X23" s="102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284"/>
      <c r="AP23" s="284"/>
      <c r="AQ23" s="284"/>
      <c r="AR23" s="284"/>
      <c r="AS23" s="284"/>
      <c r="AT23" s="284"/>
      <c r="AU23" s="284"/>
      <c r="AV23" s="284"/>
      <c r="AW23" s="284"/>
      <c r="AX23" s="284"/>
      <c r="AY23" s="284"/>
      <c r="AZ23" s="284"/>
      <c r="BA23" s="284"/>
      <c r="BB23" s="284"/>
      <c r="BC23" s="284"/>
      <c r="BD23" s="284"/>
      <c r="BE23" s="284"/>
      <c r="BF23" s="284"/>
      <c r="BG23" s="284"/>
      <c r="BH23" s="284"/>
      <c r="BI23" s="284"/>
      <c r="BJ23" s="284"/>
      <c r="BK23" s="284"/>
      <c r="BL23" s="284"/>
      <c r="BM23" s="284"/>
      <c r="BN23" s="284"/>
      <c r="BO23" s="284"/>
      <c r="BP23" s="284"/>
      <c r="BQ23" s="284"/>
      <c r="BR23" s="284"/>
      <c r="BS23" s="284"/>
      <c r="BT23" s="284"/>
      <c r="BU23" s="284"/>
      <c r="BV23" s="284"/>
      <c r="BW23" s="284"/>
      <c r="BX23" s="284"/>
      <c r="BY23" s="284"/>
      <c r="BZ23" s="284"/>
      <c r="CA23" s="284"/>
      <c r="CB23" s="284"/>
      <c r="CC23" s="284"/>
      <c r="CD23" s="284"/>
      <c r="CE23" s="284"/>
      <c r="CF23" s="284"/>
      <c r="CG23" s="284"/>
      <c r="CH23" s="284"/>
      <c r="CI23" s="284"/>
      <c r="CJ23" s="284"/>
      <c r="CK23" s="284"/>
      <c r="CL23" s="284"/>
      <c r="CM23" s="284"/>
      <c r="CN23" s="284"/>
      <c r="CO23" s="284"/>
      <c r="CP23" s="284"/>
      <c r="CQ23" s="284"/>
      <c r="CR23" s="284"/>
      <c r="CS23" s="284"/>
      <c r="CT23" s="284"/>
      <c r="CU23" s="284"/>
      <c r="CV23" s="284"/>
      <c r="CW23" s="284"/>
      <c r="CX23" s="284"/>
      <c r="CY23" s="284"/>
      <c r="CZ23" s="284"/>
      <c r="DA23" s="284"/>
      <c r="DB23" s="284"/>
      <c r="DC23" s="284"/>
      <c r="DD23" s="284"/>
      <c r="DE23" s="284"/>
      <c r="DF23" s="284"/>
      <c r="DG23" s="284"/>
      <c r="DH23" s="284"/>
      <c r="DI23" s="284"/>
      <c r="DJ23" s="284"/>
      <c r="DK23" s="284"/>
      <c r="DL23" s="284"/>
      <c r="DM23" s="284"/>
      <c r="DN23" s="284"/>
      <c r="DO23" s="284"/>
      <c r="DP23" s="284"/>
      <c r="DQ23" s="284"/>
      <c r="DR23" s="284"/>
      <c r="DS23" s="284"/>
      <c r="DT23" s="284"/>
      <c r="DU23" s="284"/>
      <c r="DV23" s="284"/>
      <c r="DW23" s="284"/>
      <c r="DX23" s="284"/>
      <c r="DY23" s="284"/>
      <c r="DZ23" s="284"/>
      <c r="EA23" s="284"/>
      <c r="EB23" s="284"/>
      <c r="EC23" s="284"/>
      <c r="ED23" s="284"/>
      <c r="EE23" s="284"/>
      <c r="EF23" s="284"/>
      <c r="EG23" s="284"/>
      <c r="EH23" s="284"/>
      <c r="EI23" s="284"/>
      <c r="EJ23" s="284"/>
      <c r="EK23" s="284"/>
      <c r="EL23" s="284"/>
      <c r="EM23" s="284"/>
      <c r="EN23" s="284"/>
      <c r="EO23" s="284"/>
      <c r="EP23" s="284"/>
      <c r="EQ23" s="284"/>
      <c r="ER23" s="284"/>
      <c r="ES23" s="284"/>
      <c r="ET23" s="284"/>
      <c r="EU23" s="284"/>
      <c r="EV23" s="284"/>
      <c r="EW23" s="284"/>
      <c r="EX23" s="284"/>
      <c r="EY23" s="284"/>
      <c r="EZ23" s="284"/>
      <c r="FA23" s="284"/>
      <c r="FB23" s="284"/>
      <c r="FC23" s="284"/>
      <c r="FD23" s="284"/>
      <c r="FE23" s="284"/>
      <c r="FF23" s="284"/>
      <c r="FG23" s="284"/>
      <c r="FH23" s="284"/>
      <c r="FI23" s="284"/>
      <c r="FJ23" s="284"/>
      <c r="FK23" s="284"/>
      <c r="FL23" s="284"/>
      <c r="FM23" s="284"/>
      <c r="FN23" s="284"/>
      <c r="FO23" s="284"/>
      <c r="FP23" s="284"/>
      <c r="FQ23" s="284"/>
      <c r="FR23" s="284"/>
      <c r="FS23" s="284"/>
      <c r="FT23" s="284"/>
      <c r="FU23" s="284"/>
      <c r="FV23" s="284"/>
      <c r="FW23" s="284"/>
      <c r="FX23" s="284"/>
      <c r="FY23" s="284"/>
      <c r="FZ23" s="284"/>
      <c r="GA23" s="284"/>
      <c r="GB23" s="284"/>
      <c r="GC23" s="284"/>
      <c r="GD23" s="284"/>
      <c r="GE23" s="284"/>
      <c r="GF23" s="284"/>
      <c r="GG23" s="284"/>
      <c r="GH23" s="284"/>
      <c r="GI23" s="284"/>
      <c r="GJ23" s="284"/>
      <c r="GK23" s="284"/>
      <c r="GL23" s="284"/>
      <c r="GM23" s="284"/>
      <c r="GN23" s="284"/>
      <c r="GO23" s="284"/>
      <c r="GP23" s="284"/>
      <c r="GQ23" s="284"/>
      <c r="GR23" s="284"/>
      <c r="GS23" s="284"/>
      <c r="GT23" s="284"/>
      <c r="GU23" s="284"/>
      <c r="GV23" s="284"/>
      <c r="GW23" s="284"/>
      <c r="GX23" s="284"/>
      <c r="GY23" s="284"/>
      <c r="GZ23" s="284"/>
      <c r="HA23" s="284"/>
      <c r="HB23" s="284"/>
      <c r="HC23" s="284"/>
      <c r="HD23" s="284"/>
      <c r="HE23" s="284"/>
      <c r="HF23" s="284"/>
      <c r="HG23" s="284"/>
      <c r="HH23" s="284"/>
      <c r="HI23" s="284"/>
      <c r="HJ23" s="284"/>
      <c r="HK23" s="284"/>
      <c r="HL23" s="284"/>
      <c r="HM23" s="284"/>
      <c r="HN23" s="284"/>
      <c r="HO23" s="284"/>
      <c r="HP23" s="284"/>
      <c r="HQ23" s="284"/>
      <c r="HR23" s="284"/>
      <c r="HS23" s="284"/>
      <c r="HT23" s="284"/>
      <c r="HU23" s="284"/>
      <c r="HV23" s="284"/>
      <c r="HW23" s="284"/>
      <c r="HX23" s="284"/>
      <c r="HY23" s="284"/>
      <c r="HZ23" s="284"/>
      <c r="IA23" s="284"/>
      <c r="IB23" s="284"/>
      <c r="IC23" s="284"/>
      <c r="ID23" s="284"/>
      <c r="IE23" s="284"/>
      <c r="IF23" s="284"/>
      <c r="IG23" s="284"/>
      <c r="IH23" s="284"/>
      <c r="II23" s="284"/>
      <c r="IJ23" s="284"/>
      <c r="IK23" s="284"/>
      <c r="IL23" s="284"/>
      <c r="IM23" s="284"/>
      <c r="IN23" s="284"/>
      <c r="IO23" s="284"/>
      <c r="IP23" s="284"/>
      <c r="IQ23" s="284"/>
      <c r="IR23" s="284"/>
      <c r="IS23" s="284"/>
      <c r="IT23" s="284"/>
      <c r="IU23" s="284"/>
      <c r="IV23" s="284"/>
      <c r="IW23" s="284"/>
      <c r="IX23" s="284"/>
      <c r="IY23" s="284"/>
      <c r="IZ23" s="284"/>
      <c r="JA23" s="284"/>
      <c r="JB23" s="284"/>
      <c r="JC23" s="284"/>
      <c r="JD23" s="284"/>
      <c r="JE23" s="284"/>
      <c r="JF23" s="284"/>
      <c r="JG23" s="284"/>
      <c r="JH23" s="284"/>
      <c r="JI23" s="284"/>
      <c r="JJ23" s="284"/>
      <c r="JK23" s="284"/>
      <c r="JL23" s="284"/>
      <c r="JM23" s="284"/>
    </row>
    <row r="24" spans="1:273" ht="105" x14ac:dyDescent="0.25">
      <c r="A24" s="306">
        <v>21</v>
      </c>
      <c r="B24" s="67" t="s">
        <v>15</v>
      </c>
      <c r="C24" s="161" t="s">
        <v>16</v>
      </c>
      <c r="D24" s="306" t="s">
        <v>595</v>
      </c>
      <c r="E24" s="162">
        <v>42849</v>
      </c>
      <c r="F24" s="306" t="s">
        <v>597</v>
      </c>
      <c r="G24" s="306" t="s">
        <v>596</v>
      </c>
      <c r="H24" s="162">
        <v>42887</v>
      </c>
      <c r="I24" s="162">
        <v>46752</v>
      </c>
      <c r="J24" s="34" t="s">
        <v>58</v>
      </c>
      <c r="L24" s="52" t="s">
        <v>224</v>
      </c>
      <c r="M24" s="178" t="s">
        <v>613</v>
      </c>
      <c r="N24" s="52" t="s">
        <v>614</v>
      </c>
      <c r="O24" s="61">
        <v>42913</v>
      </c>
      <c r="P24" s="61">
        <v>43005</v>
      </c>
      <c r="Q24" s="93" t="s">
        <v>1236</v>
      </c>
      <c r="R24" s="93">
        <v>28</v>
      </c>
      <c r="S24" s="93">
        <v>17</v>
      </c>
      <c r="T24" s="530" t="s">
        <v>1069</v>
      </c>
      <c r="U24" s="531" t="s">
        <v>1237</v>
      </c>
      <c r="V24" s="52"/>
      <c r="W24" s="52" t="s">
        <v>697</v>
      </c>
      <c r="X24" s="52" t="s">
        <v>698</v>
      </c>
      <c r="Y24" s="284" t="s">
        <v>1096</v>
      </c>
      <c r="Z24" s="284"/>
      <c r="AA24" s="284"/>
      <c r="AB24" s="284"/>
      <c r="AC24" s="284"/>
      <c r="AD24" s="284"/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284"/>
      <c r="AP24" s="284"/>
      <c r="AQ24" s="284"/>
      <c r="AR24" s="284"/>
      <c r="AS24" s="284"/>
      <c r="AT24" s="284"/>
      <c r="AU24" s="284"/>
      <c r="AV24" s="284"/>
      <c r="AW24" s="284"/>
      <c r="AX24" s="284"/>
      <c r="AY24" s="284"/>
      <c r="AZ24" s="284"/>
      <c r="BA24" s="284"/>
      <c r="BB24" s="284"/>
      <c r="BC24" s="284"/>
      <c r="BD24" s="284"/>
      <c r="BE24" s="284"/>
      <c r="BF24" s="284"/>
      <c r="BG24" s="284"/>
      <c r="BH24" s="284"/>
      <c r="BI24" s="284"/>
      <c r="BJ24" s="284"/>
      <c r="BK24" s="284"/>
      <c r="BL24" s="284"/>
      <c r="BM24" s="284"/>
      <c r="BN24" s="284"/>
      <c r="BO24" s="284"/>
      <c r="BP24" s="284"/>
      <c r="BQ24" s="284"/>
      <c r="BR24" s="284"/>
      <c r="BS24" s="284"/>
      <c r="BT24" s="284"/>
      <c r="BU24" s="284"/>
      <c r="BV24" s="284"/>
      <c r="BW24" s="284"/>
      <c r="BX24" s="284"/>
      <c r="BY24" s="284"/>
      <c r="BZ24" s="284"/>
      <c r="CA24" s="284"/>
      <c r="CB24" s="284"/>
      <c r="CC24" s="284"/>
      <c r="CD24" s="284"/>
      <c r="CE24" s="284"/>
      <c r="CF24" s="284"/>
      <c r="CG24" s="284"/>
      <c r="CH24" s="284"/>
      <c r="CI24" s="284"/>
      <c r="CJ24" s="284"/>
      <c r="CK24" s="284"/>
      <c r="CL24" s="284"/>
      <c r="CM24" s="284"/>
      <c r="CN24" s="284"/>
      <c r="CO24" s="284"/>
      <c r="CP24" s="284"/>
      <c r="CQ24" s="284"/>
      <c r="CR24" s="284"/>
      <c r="CS24" s="284"/>
      <c r="CT24" s="284"/>
      <c r="CU24" s="284"/>
      <c r="CV24" s="284"/>
      <c r="CW24" s="284"/>
      <c r="CX24" s="284"/>
      <c r="CY24" s="284"/>
      <c r="CZ24" s="284"/>
      <c r="DA24" s="284"/>
      <c r="DB24" s="284"/>
      <c r="DC24" s="284"/>
      <c r="DD24" s="284"/>
      <c r="DE24" s="284"/>
      <c r="DF24" s="284"/>
      <c r="DG24" s="284"/>
      <c r="DH24" s="284"/>
      <c r="DI24" s="284"/>
      <c r="DJ24" s="284"/>
      <c r="DK24" s="284"/>
      <c r="DL24" s="284"/>
      <c r="DM24" s="284"/>
      <c r="DN24" s="284"/>
      <c r="DO24" s="284"/>
      <c r="DP24" s="284"/>
      <c r="DQ24" s="284"/>
      <c r="DR24" s="284"/>
      <c r="DS24" s="284"/>
      <c r="DT24" s="284"/>
      <c r="DU24" s="284"/>
      <c r="DV24" s="284"/>
      <c r="DW24" s="284"/>
      <c r="DX24" s="284"/>
      <c r="DY24" s="284"/>
      <c r="DZ24" s="284"/>
      <c r="EA24" s="284"/>
      <c r="EB24" s="284"/>
      <c r="EC24" s="284"/>
      <c r="ED24" s="284"/>
      <c r="EE24" s="284"/>
      <c r="EF24" s="284"/>
      <c r="EG24" s="284"/>
      <c r="EH24" s="284"/>
      <c r="EI24" s="284"/>
      <c r="EJ24" s="284"/>
      <c r="EK24" s="284"/>
      <c r="EL24" s="284"/>
      <c r="EM24" s="284"/>
      <c r="EN24" s="284"/>
      <c r="EO24" s="284"/>
      <c r="EP24" s="284"/>
      <c r="EQ24" s="284"/>
      <c r="ER24" s="284"/>
      <c r="ES24" s="284"/>
      <c r="ET24" s="284"/>
      <c r="EU24" s="284"/>
      <c r="EV24" s="284"/>
      <c r="EW24" s="284"/>
      <c r="EX24" s="284"/>
      <c r="EY24" s="284"/>
      <c r="EZ24" s="284"/>
      <c r="FA24" s="284"/>
      <c r="FB24" s="284"/>
      <c r="FC24" s="284"/>
      <c r="FD24" s="284"/>
      <c r="FE24" s="284"/>
      <c r="FF24" s="284"/>
      <c r="FG24" s="284"/>
      <c r="FH24" s="284"/>
      <c r="FI24" s="284"/>
      <c r="FJ24" s="284"/>
      <c r="FK24" s="284"/>
      <c r="FL24" s="284"/>
      <c r="FM24" s="284"/>
      <c r="FN24" s="284"/>
      <c r="FO24" s="284"/>
      <c r="FP24" s="284"/>
      <c r="FQ24" s="284"/>
      <c r="FR24" s="284"/>
      <c r="FS24" s="284"/>
      <c r="FT24" s="284"/>
      <c r="FU24" s="284"/>
      <c r="FV24" s="284"/>
      <c r="FW24" s="284"/>
      <c r="FX24" s="284"/>
      <c r="FY24" s="284"/>
      <c r="FZ24" s="284"/>
      <c r="GA24" s="284"/>
      <c r="GB24" s="284"/>
      <c r="GC24" s="284"/>
      <c r="GD24" s="284"/>
      <c r="GE24" s="284"/>
      <c r="GF24" s="284"/>
      <c r="GG24" s="284"/>
      <c r="GH24" s="284"/>
      <c r="GI24" s="284"/>
      <c r="GJ24" s="284"/>
      <c r="GK24" s="284"/>
      <c r="GL24" s="284"/>
      <c r="GM24" s="284"/>
      <c r="GN24" s="284"/>
      <c r="GO24" s="284"/>
      <c r="GP24" s="284"/>
      <c r="GQ24" s="284"/>
      <c r="GR24" s="284"/>
      <c r="GS24" s="284"/>
      <c r="GT24" s="284"/>
      <c r="GU24" s="284"/>
      <c r="GV24" s="284"/>
      <c r="GW24" s="284"/>
      <c r="GX24" s="284"/>
      <c r="GY24" s="284"/>
      <c r="GZ24" s="284"/>
      <c r="HA24" s="284"/>
      <c r="HB24" s="284"/>
      <c r="HC24" s="284"/>
      <c r="HD24" s="284"/>
      <c r="HE24" s="284"/>
      <c r="HF24" s="284"/>
      <c r="HG24" s="284"/>
      <c r="HH24" s="284"/>
      <c r="HI24" s="284"/>
      <c r="HJ24" s="284"/>
      <c r="HK24" s="284"/>
      <c r="HL24" s="284"/>
      <c r="HM24" s="284"/>
      <c r="HN24" s="284"/>
      <c r="HO24" s="284"/>
      <c r="HP24" s="284"/>
      <c r="HQ24" s="284"/>
      <c r="HR24" s="284"/>
      <c r="HS24" s="284"/>
      <c r="HT24" s="284"/>
      <c r="HU24" s="284"/>
      <c r="HV24" s="284"/>
      <c r="HW24" s="284"/>
      <c r="HX24" s="284"/>
      <c r="HY24" s="284"/>
      <c r="HZ24" s="284"/>
      <c r="IA24" s="284"/>
      <c r="IB24" s="284"/>
      <c r="IC24" s="284"/>
      <c r="ID24" s="284"/>
      <c r="IE24" s="284"/>
      <c r="IF24" s="284"/>
      <c r="IG24" s="284"/>
      <c r="IH24" s="284"/>
      <c r="II24" s="284"/>
      <c r="IJ24" s="284"/>
      <c r="IK24" s="284"/>
      <c r="IL24" s="284"/>
      <c r="IM24" s="284"/>
      <c r="IN24" s="284"/>
      <c r="IO24" s="284"/>
      <c r="IP24" s="284"/>
      <c r="IQ24" s="284"/>
      <c r="IR24" s="284"/>
      <c r="IS24" s="284"/>
      <c r="IT24" s="284"/>
      <c r="IU24" s="284"/>
      <c r="IV24" s="284"/>
      <c r="IW24" s="284"/>
      <c r="IX24" s="284"/>
      <c r="IY24" s="284"/>
      <c r="IZ24" s="284"/>
      <c r="JA24" s="284"/>
      <c r="JB24" s="284"/>
      <c r="JC24" s="284"/>
      <c r="JD24" s="284"/>
      <c r="JE24" s="284"/>
      <c r="JF24" s="284"/>
      <c r="JG24" s="284"/>
      <c r="JH24" s="284"/>
      <c r="JI24" s="284"/>
      <c r="JJ24" s="284"/>
      <c r="JK24" s="284"/>
      <c r="JL24" s="284"/>
      <c r="JM24" s="284"/>
    </row>
    <row r="25" spans="1:273" s="285" customFormat="1" ht="60" x14ac:dyDescent="0.25">
      <c r="A25" s="102">
        <v>22</v>
      </c>
      <c r="B25" s="116" t="s">
        <v>586</v>
      </c>
      <c r="C25" s="114" t="s">
        <v>16</v>
      </c>
      <c r="D25" s="102" t="s">
        <v>607</v>
      </c>
      <c r="E25" s="107">
        <v>42859</v>
      </c>
      <c r="F25" s="102" t="s">
        <v>608</v>
      </c>
      <c r="G25" s="102" t="s">
        <v>609</v>
      </c>
      <c r="H25" s="107">
        <v>42870</v>
      </c>
      <c r="I25" s="107">
        <v>52231</v>
      </c>
      <c r="J25" s="102" t="s">
        <v>58</v>
      </c>
      <c r="K25" s="102" t="s">
        <v>619</v>
      </c>
      <c r="L25" s="102"/>
      <c r="M25" s="116"/>
      <c r="N25" s="102"/>
      <c r="O25" s="102"/>
      <c r="P25" s="102"/>
      <c r="Q25" s="102"/>
      <c r="R25" s="102"/>
      <c r="S25" s="102"/>
      <c r="T25" s="532"/>
      <c r="U25" s="532"/>
      <c r="V25" s="102"/>
      <c r="W25" s="102"/>
      <c r="X25" s="102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  <c r="BB25" s="284"/>
      <c r="BC25" s="284"/>
      <c r="BD25" s="284"/>
      <c r="BE25" s="284"/>
      <c r="BF25" s="284"/>
      <c r="BG25" s="284"/>
      <c r="BH25" s="284"/>
      <c r="BI25" s="284"/>
      <c r="BJ25" s="284"/>
      <c r="BK25" s="284"/>
      <c r="BL25" s="284"/>
      <c r="BM25" s="284"/>
      <c r="BN25" s="284"/>
      <c r="BO25" s="284"/>
      <c r="BP25" s="284"/>
      <c r="BQ25" s="284"/>
      <c r="BR25" s="284"/>
      <c r="BS25" s="284"/>
      <c r="BT25" s="284"/>
      <c r="BU25" s="284"/>
      <c r="BV25" s="284"/>
      <c r="BW25" s="284"/>
      <c r="BX25" s="284"/>
      <c r="BY25" s="284"/>
      <c r="BZ25" s="284"/>
      <c r="CA25" s="284"/>
      <c r="CB25" s="284"/>
      <c r="CC25" s="284"/>
      <c r="CD25" s="284"/>
      <c r="CE25" s="284"/>
      <c r="CF25" s="284"/>
      <c r="CG25" s="284"/>
      <c r="CH25" s="284"/>
      <c r="CI25" s="284"/>
      <c r="CJ25" s="284"/>
      <c r="CK25" s="284"/>
      <c r="CL25" s="284"/>
      <c r="CM25" s="284"/>
      <c r="CN25" s="284"/>
      <c r="CO25" s="284"/>
      <c r="CP25" s="284"/>
      <c r="CQ25" s="284"/>
      <c r="CR25" s="284"/>
      <c r="CS25" s="284"/>
      <c r="CT25" s="284"/>
      <c r="CU25" s="284"/>
      <c r="CV25" s="284"/>
      <c r="CW25" s="284"/>
      <c r="CX25" s="284"/>
      <c r="CY25" s="284"/>
      <c r="CZ25" s="284"/>
      <c r="DA25" s="284"/>
      <c r="DB25" s="284"/>
      <c r="DC25" s="284"/>
      <c r="DD25" s="284"/>
      <c r="DE25" s="284"/>
      <c r="DF25" s="284"/>
      <c r="DG25" s="284"/>
      <c r="DH25" s="284"/>
      <c r="DI25" s="284"/>
      <c r="DJ25" s="284"/>
      <c r="DK25" s="284"/>
      <c r="DL25" s="284"/>
      <c r="DM25" s="284"/>
      <c r="DN25" s="284"/>
      <c r="DO25" s="284"/>
      <c r="DP25" s="284"/>
      <c r="DQ25" s="284"/>
      <c r="DR25" s="284"/>
      <c r="DS25" s="284"/>
      <c r="DT25" s="284"/>
      <c r="DU25" s="284"/>
      <c r="DV25" s="284"/>
      <c r="DW25" s="284"/>
      <c r="DX25" s="284"/>
      <c r="DY25" s="284"/>
      <c r="DZ25" s="284"/>
      <c r="EA25" s="284"/>
      <c r="EB25" s="284"/>
      <c r="EC25" s="284"/>
      <c r="ED25" s="284"/>
      <c r="EE25" s="284"/>
      <c r="EF25" s="284"/>
      <c r="EG25" s="284"/>
      <c r="EH25" s="284"/>
      <c r="EI25" s="284"/>
      <c r="EJ25" s="284"/>
      <c r="EK25" s="284"/>
      <c r="EL25" s="284"/>
      <c r="EM25" s="284"/>
      <c r="EN25" s="284"/>
      <c r="EO25" s="284"/>
      <c r="EP25" s="284"/>
      <c r="EQ25" s="284"/>
      <c r="ER25" s="284"/>
      <c r="ES25" s="284"/>
      <c r="ET25" s="284"/>
      <c r="EU25" s="284"/>
      <c r="EV25" s="284"/>
      <c r="EW25" s="284"/>
      <c r="EX25" s="284"/>
      <c r="EY25" s="284"/>
      <c r="EZ25" s="284"/>
      <c r="FA25" s="284"/>
      <c r="FB25" s="284"/>
      <c r="FC25" s="284"/>
      <c r="FD25" s="284"/>
      <c r="FE25" s="284"/>
      <c r="FF25" s="284"/>
      <c r="FG25" s="284"/>
      <c r="FH25" s="284"/>
      <c r="FI25" s="284"/>
      <c r="FJ25" s="284"/>
      <c r="FK25" s="284"/>
      <c r="FL25" s="284"/>
      <c r="FM25" s="284"/>
      <c r="FN25" s="284"/>
      <c r="FO25" s="284"/>
      <c r="FP25" s="284"/>
      <c r="FQ25" s="284"/>
      <c r="FR25" s="284"/>
      <c r="FS25" s="284"/>
      <c r="FT25" s="284"/>
      <c r="FU25" s="284"/>
      <c r="FV25" s="284"/>
      <c r="FW25" s="284"/>
      <c r="FX25" s="284"/>
      <c r="FY25" s="284"/>
      <c r="FZ25" s="284"/>
      <c r="GA25" s="284"/>
      <c r="GB25" s="284"/>
      <c r="GC25" s="284"/>
      <c r="GD25" s="284"/>
      <c r="GE25" s="284"/>
      <c r="GF25" s="284"/>
      <c r="GG25" s="284"/>
      <c r="GH25" s="284"/>
      <c r="GI25" s="284"/>
      <c r="GJ25" s="284"/>
      <c r="GK25" s="284"/>
      <c r="GL25" s="284"/>
      <c r="GM25" s="284"/>
      <c r="GN25" s="284"/>
      <c r="GO25" s="284"/>
      <c r="GP25" s="284"/>
      <c r="GQ25" s="284"/>
      <c r="GR25" s="284"/>
      <c r="GS25" s="284"/>
      <c r="GT25" s="284"/>
      <c r="GU25" s="284"/>
      <c r="GV25" s="284"/>
      <c r="GW25" s="284"/>
      <c r="GX25" s="284"/>
      <c r="GY25" s="284"/>
      <c r="GZ25" s="284"/>
      <c r="HA25" s="284"/>
      <c r="HB25" s="284"/>
      <c r="HC25" s="284"/>
      <c r="HD25" s="284"/>
      <c r="HE25" s="284"/>
      <c r="HF25" s="284"/>
      <c r="HG25" s="284"/>
      <c r="HH25" s="284"/>
      <c r="HI25" s="284"/>
      <c r="HJ25" s="284"/>
      <c r="HK25" s="284"/>
      <c r="HL25" s="284"/>
      <c r="HM25" s="284"/>
      <c r="HN25" s="284"/>
      <c r="HO25" s="284"/>
      <c r="HP25" s="284"/>
      <c r="HQ25" s="284"/>
      <c r="HR25" s="284"/>
      <c r="HS25" s="284"/>
      <c r="HT25" s="284"/>
      <c r="HU25" s="284"/>
      <c r="HV25" s="284"/>
      <c r="HW25" s="284"/>
      <c r="HX25" s="284"/>
      <c r="HY25" s="284"/>
      <c r="HZ25" s="284"/>
      <c r="IA25" s="284"/>
      <c r="IB25" s="284"/>
      <c r="IC25" s="284"/>
      <c r="ID25" s="284"/>
      <c r="IE25" s="284"/>
      <c r="IF25" s="284"/>
      <c r="IG25" s="284"/>
      <c r="IH25" s="284"/>
      <c r="II25" s="284"/>
      <c r="IJ25" s="284"/>
      <c r="IK25" s="284"/>
      <c r="IL25" s="284"/>
      <c r="IM25" s="284"/>
      <c r="IN25" s="284"/>
      <c r="IO25" s="284"/>
      <c r="IP25" s="284"/>
      <c r="IQ25" s="284"/>
      <c r="IR25" s="284"/>
      <c r="IS25" s="284"/>
      <c r="IT25" s="284"/>
      <c r="IU25" s="284"/>
      <c r="IV25" s="284"/>
      <c r="IW25" s="284"/>
      <c r="IX25" s="284"/>
      <c r="IY25" s="284"/>
      <c r="IZ25" s="284"/>
      <c r="JA25" s="284"/>
      <c r="JB25" s="284"/>
      <c r="JC25" s="284"/>
      <c r="JD25" s="284"/>
      <c r="JE25" s="284"/>
      <c r="JF25" s="284"/>
      <c r="JG25" s="284"/>
      <c r="JH25" s="284"/>
      <c r="JI25" s="284"/>
      <c r="JJ25" s="284"/>
      <c r="JK25" s="284"/>
      <c r="JL25" s="284"/>
      <c r="JM25" s="284"/>
    </row>
    <row r="26" spans="1:273" ht="75" x14ac:dyDescent="0.25">
      <c r="A26" s="306">
        <v>23</v>
      </c>
      <c r="B26" s="67" t="s">
        <v>586</v>
      </c>
      <c r="C26" s="161" t="s">
        <v>16</v>
      </c>
      <c r="D26" s="306" t="s">
        <v>627</v>
      </c>
      <c r="E26" s="162">
        <v>42892</v>
      </c>
      <c r="F26" s="306" t="s">
        <v>628</v>
      </c>
      <c r="G26" s="306" t="s">
        <v>629</v>
      </c>
      <c r="H26" s="162">
        <v>42911</v>
      </c>
      <c r="I26" s="162">
        <v>52231</v>
      </c>
      <c r="J26" s="34" t="s">
        <v>58</v>
      </c>
      <c r="L26" s="52">
        <v>8162682606</v>
      </c>
      <c r="M26" s="178" t="s">
        <v>632</v>
      </c>
      <c r="N26" s="52" t="s">
        <v>633</v>
      </c>
      <c r="O26" s="61">
        <v>42922</v>
      </c>
      <c r="P26" s="61">
        <v>43014</v>
      </c>
      <c r="Q26" s="93" t="s">
        <v>1206</v>
      </c>
      <c r="R26" s="93">
        <v>9</v>
      </c>
      <c r="S26" s="93">
        <v>0</v>
      </c>
      <c r="T26" s="530" t="s">
        <v>1069</v>
      </c>
      <c r="U26" s="531" t="s">
        <v>1207</v>
      </c>
      <c r="V26" s="52"/>
      <c r="W26" s="52" t="s">
        <v>887</v>
      </c>
      <c r="X26" s="52" t="s">
        <v>888</v>
      </c>
      <c r="Y26" s="248" t="s">
        <v>1110</v>
      </c>
    </row>
    <row r="27" spans="1:273" ht="75" x14ac:dyDescent="0.25">
      <c r="A27" s="306">
        <v>24</v>
      </c>
      <c r="B27" s="67" t="s">
        <v>586</v>
      </c>
      <c r="C27" s="161" t="s">
        <v>16</v>
      </c>
      <c r="D27" s="306" t="s">
        <v>643</v>
      </c>
      <c r="E27" s="162">
        <v>42914</v>
      </c>
      <c r="F27" s="306" t="s">
        <v>644</v>
      </c>
      <c r="G27" s="306" t="s">
        <v>645</v>
      </c>
      <c r="H27" s="162">
        <v>42917</v>
      </c>
      <c r="I27" s="162">
        <v>52231</v>
      </c>
      <c r="J27" s="34" t="s">
        <v>58</v>
      </c>
      <c r="L27" s="52">
        <v>8162682606</v>
      </c>
      <c r="M27" s="178" t="s">
        <v>661</v>
      </c>
      <c r="N27" s="52" t="s">
        <v>662</v>
      </c>
      <c r="O27" s="61">
        <v>42962</v>
      </c>
      <c r="P27" s="53">
        <v>43054</v>
      </c>
      <c r="Q27" s="93" t="s">
        <v>1199</v>
      </c>
      <c r="R27" s="93">
        <v>2</v>
      </c>
      <c r="S27" s="93">
        <v>0</v>
      </c>
      <c r="T27" s="530" t="s">
        <v>1069</v>
      </c>
      <c r="U27" s="531" t="s">
        <v>1133</v>
      </c>
      <c r="V27" s="52"/>
      <c r="W27" s="52" t="s">
        <v>887</v>
      </c>
      <c r="X27" s="52" t="s">
        <v>888</v>
      </c>
      <c r="Y27" s="248" t="s">
        <v>1110</v>
      </c>
    </row>
    <row r="28" spans="1:273" ht="60" x14ac:dyDescent="0.25">
      <c r="A28" s="306">
        <v>25</v>
      </c>
      <c r="B28" s="67" t="s">
        <v>15</v>
      </c>
      <c r="C28" s="161" t="s">
        <v>16</v>
      </c>
      <c r="D28" s="306" t="s">
        <v>692</v>
      </c>
      <c r="E28" s="162">
        <v>42998</v>
      </c>
      <c r="F28" s="306" t="s">
        <v>693</v>
      </c>
      <c r="G28" s="306" t="s">
        <v>694</v>
      </c>
      <c r="H28" s="162">
        <v>43009</v>
      </c>
      <c r="I28" s="162">
        <v>46752</v>
      </c>
      <c r="J28" s="34" t="s">
        <v>58</v>
      </c>
      <c r="L28" s="52" t="s">
        <v>224</v>
      </c>
      <c r="M28" s="178" t="s">
        <v>753</v>
      </c>
      <c r="N28" s="52" t="s">
        <v>754</v>
      </c>
      <c r="O28" s="53">
        <v>43091</v>
      </c>
      <c r="P28" s="61">
        <v>43181</v>
      </c>
      <c r="Q28" s="93" t="s">
        <v>1240</v>
      </c>
      <c r="R28" s="93">
        <v>0</v>
      </c>
      <c r="S28" s="93">
        <v>14</v>
      </c>
      <c r="T28" s="531" t="s">
        <v>1070</v>
      </c>
      <c r="U28" s="531" t="s">
        <v>1241</v>
      </c>
      <c r="V28" s="52"/>
      <c r="W28" s="52" t="s">
        <v>812</v>
      </c>
      <c r="X28" s="52" t="s">
        <v>813</v>
      </c>
      <c r="Y28" s="130" t="s">
        <v>1101</v>
      </c>
    </row>
    <row r="29" spans="1:273" s="339" customFormat="1" ht="81" customHeight="1" x14ac:dyDescent="0.25">
      <c r="A29" s="553">
        <v>44221</v>
      </c>
      <c r="B29" s="178" t="s">
        <v>15</v>
      </c>
      <c r="C29" s="315"/>
      <c r="D29" s="52"/>
      <c r="E29" s="53"/>
      <c r="F29" s="52"/>
      <c r="G29" s="52"/>
      <c r="H29" s="53"/>
      <c r="I29" s="53"/>
      <c r="J29" s="52"/>
      <c r="K29" s="52"/>
      <c r="L29" s="52"/>
      <c r="M29" s="178"/>
      <c r="N29" s="178" t="s">
        <v>2306</v>
      </c>
      <c r="O29" s="53">
        <v>44347</v>
      </c>
      <c r="P29" s="61"/>
      <c r="Q29" s="93"/>
      <c r="R29" s="93"/>
      <c r="S29" s="93"/>
      <c r="T29" s="531"/>
      <c r="U29" s="531" t="s">
        <v>2307</v>
      </c>
      <c r="V29" s="52"/>
      <c r="W29" s="52"/>
      <c r="X29" s="52"/>
      <c r="Y29" s="339" t="s">
        <v>2371</v>
      </c>
    </row>
    <row r="30" spans="1:273" ht="75" x14ac:dyDescent="0.25">
      <c r="A30" s="306">
        <v>26</v>
      </c>
      <c r="B30" s="67" t="s">
        <v>15</v>
      </c>
      <c r="C30" s="161" t="s">
        <v>16</v>
      </c>
      <c r="D30" s="306" t="s">
        <v>761</v>
      </c>
      <c r="E30" s="162">
        <v>43066</v>
      </c>
      <c r="F30" s="257" t="s">
        <v>762</v>
      </c>
      <c r="G30" s="306" t="s">
        <v>777</v>
      </c>
      <c r="H30" s="162">
        <v>43101</v>
      </c>
      <c r="I30" s="162">
        <v>47118</v>
      </c>
      <c r="J30" s="34" t="s">
        <v>58</v>
      </c>
      <c r="L30" s="93" t="s">
        <v>224</v>
      </c>
      <c r="M30" s="318" t="s">
        <v>778</v>
      </c>
      <c r="N30" s="93" t="s">
        <v>779</v>
      </c>
      <c r="O30" s="61">
        <v>43164</v>
      </c>
      <c r="P30" s="61">
        <v>43256</v>
      </c>
      <c r="Q30" s="93" t="s">
        <v>1242</v>
      </c>
      <c r="R30" s="93">
        <v>17</v>
      </c>
      <c r="S30" s="93">
        <v>0</v>
      </c>
      <c r="T30" s="531" t="s">
        <v>1070</v>
      </c>
      <c r="U30" s="531" t="s">
        <v>1243</v>
      </c>
      <c r="V30" s="93"/>
      <c r="W30" s="52" t="s">
        <v>869</v>
      </c>
      <c r="X30" s="52" t="s">
        <v>870</v>
      </c>
      <c r="Y30" s="160" t="s">
        <v>798</v>
      </c>
      <c r="Z30" s="130" t="s">
        <v>1101</v>
      </c>
    </row>
    <row r="31" spans="1:273" s="247" customFormat="1" ht="60" x14ac:dyDescent="0.25">
      <c r="A31" s="34">
        <v>27</v>
      </c>
      <c r="B31" s="95" t="s">
        <v>15</v>
      </c>
      <c r="C31" s="94" t="s">
        <v>16</v>
      </c>
      <c r="D31" s="34" t="s">
        <v>799</v>
      </c>
      <c r="E31" s="96">
        <v>43136</v>
      </c>
      <c r="F31" s="34" t="s">
        <v>800</v>
      </c>
      <c r="G31" s="34" t="s">
        <v>801</v>
      </c>
      <c r="H31" s="96">
        <v>43160</v>
      </c>
      <c r="I31" s="96">
        <v>47118</v>
      </c>
      <c r="J31" s="34" t="s">
        <v>58</v>
      </c>
      <c r="K31" s="34"/>
      <c r="L31" s="52" t="s">
        <v>224</v>
      </c>
      <c r="M31" s="178" t="s">
        <v>817</v>
      </c>
      <c r="N31" s="52" t="s">
        <v>818</v>
      </c>
      <c r="O31" s="53">
        <v>43214</v>
      </c>
      <c r="P31" s="61">
        <v>43305</v>
      </c>
      <c r="Q31" s="93" t="s">
        <v>1244</v>
      </c>
      <c r="R31" s="93">
        <v>14</v>
      </c>
      <c r="S31" s="93">
        <v>0</v>
      </c>
      <c r="T31" s="531" t="s">
        <v>1070</v>
      </c>
      <c r="U31" s="531" t="s">
        <v>1241</v>
      </c>
      <c r="V31" s="52"/>
      <c r="W31" s="52" t="s">
        <v>867</v>
      </c>
      <c r="X31" s="52" t="s">
        <v>871</v>
      </c>
      <c r="Y31" s="34" t="s">
        <v>822</v>
      </c>
      <c r="Z31" s="247" t="s">
        <v>1101</v>
      </c>
    </row>
    <row r="32" spans="1:273" s="247" customFormat="1" ht="60" x14ac:dyDescent="0.25">
      <c r="A32" s="34">
        <v>28</v>
      </c>
      <c r="B32" s="95" t="s">
        <v>15</v>
      </c>
      <c r="C32" s="94" t="s">
        <v>16</v>
      </c>
      <c r="D32" s="34" t="s">
        <v>802</v>
      </c>
      <c r="E32" s="96">
        <v>43136</v>
      </c>
      <c r="F32" s="34" t="s">
        <v>803</v>
      </c>
      <c r="G32" s="34" t="s">
        <v>804</v>
      </c>
      <c r="H32" s="96">
        <v>43160</v>
      </c>
      <c r="I32" s="96">
        <v>47118</v>
      </c>
      <c r="J32" s="34" t="s">
        <v>58</v>
      </c>
      <c r="K32" s="34"/>
      <c r="L32" s="52" t="s">
        <v>224</v>
      </c>
      <c r="M32" s="178" t="s">
        <v>810</v>
      </c>
      <c r="N32" s="52" t="s">
        <v>811</v>
      </c>
      <c r="O32" s="53">
        <v>43202</v>
      </c>
      <c r="P32" s="61">
        <v>43293</v>
      </c>
      <c r="Q32" s="93" t="s">
        <v>1245</v>
      </c>
      <c r="R32" s="93">
        <v>1</v>
      </c>
      <c r="S32" s="93">
        <v>1</v>
      </c>
      <c r="T32" s="531" t="s">
        <v>1070</v>
      </c>
      <c r="U32" s="531" t="s">
        <v>1106</v>
      </c>
      <c r="V32" s="52"/>
      <c r="W32" s="52" t="s">
        <v>868</v>
      </c>
      <c r="X32" s="52" t="s">
        <v>872</v>
      </c>
      <c r="Y32" s="247" t="s">
        <v>1101</v>
      </c>
    </row>
    <row r="33" spans="1:26" ht="60" x14ac:dyDescent="0.25">
      <c r="A33" s="306">
        <v>29</v>
      </c>
      <c r="B33" s="67" t="s">
        <v>319</v>
      </c>
      <c r="C33" s="94" t="s">
        <v>16</v>
      </c>
      <c r="D33" s="306" t="s">
        <v>889</v>
      </c>
      <c r="E33" s="162">
        <v>43273</v>
      </c>
      <c r="F33" s="306" t="s">
        <v>890</v>
      </c>
      <c r="G33" s="306" t="s">
        <v>891</v>
      </c>
      <c r="H33" s="162">
        <v>43266</v>
      </c>
      <c r="I33" s="162">
        <v>54057</v>
      </c>
      <c r="J33" s="34" t="s">
        <v>58</v>
      </c>
      <c r="L33" s="52" t="s">
        <v>878</v>
      </c>
      <c r="M33" s="178" t="s">
        <v>925</v>
      </c>
      <c r="N33" s="52" t="s">
        <v>924</v>
      </c>
      <c r="O33" s="61">
        <v>43364</v>
      </c>
      <c r="P33" s="53">
        <v>43455</v>
      </c>
      <c r="Q33" s="93" t="s">
        <v>1166</v>
      </c>
      <c r="R33" s="93">
        <v>2</v>
      </c>
      <c r="S33" s="93">
        <v>0</v>
      </c>
      <c r="T33" s="531" t="s">
        <v>1070</v>
      </c>
      <c r="U33" s="531" t="s">
        <v>1106</v>
      </c>
      <c r="V33" s="52"/>
      <c r="W33" s="52" t="s">
        <v>996</v>
      </c>
      <c r="X33" s="52" t="s">
        <v>997</v>
      </c>
      <c r="Y33" s="160" t="s">
        <v>1111</v>
      </c>
    </row>
    <row r="34" spans="1:26" s="285" customFormat="1" ht="60" x14ac:dyDescent="0.25">
      <c r="A34" s="102">
        <v>30</v>
      </c>
      <c r="B34" s="116" t="s">
        <v>319</v>
      </c>
      <c r="C34" s="114" t="s">
        <v>16</v>
      </c>
      <c r="D34" s="102" t="s">
        <v>892</v>
      </c>
      <c r="E34" s="107">
        <v>43273</v>
      </c>
      <c r="F34" s="102" t="s">
        <v>893</v>
      </c>
      <c r="G34" s="102" t="s">
        <v>894</v>
      </c>
      <c r="H34" s="107">
        <v>43266</v>
      </c>
      <c r="I34" s="107">
        <v>54057</v>
      </c>
      <c r="J34" s="102" t="s">
        <v>58</v>
      </c>
      <c r="K34" s="102" t="s">
        <v>917</v>
      </c>
      <c r="L34" s="102"/>
      <c r="M34" s="116"/>
      <c r="N34" s="102"/>
      <c r="O34" s="102"/>
      <c r="P34" s="102"/>
      <c r="Q34" s="102"/>
      <c r="R34" s="102"/>
      <c r="S34" s="102"/>
      <c r="T34" s="532"/>
      <c r="U34" s="532"/>
      <c r="V34" s="102"/>
      <c r="W34" s="102"/>
      <c r="X34" s="102"/>
    </row>
    <row r="35" spans="1:26" s="285" customFormat="1" ht="45" x14ac:dyDescent="0.25">
      <c r="A35" s="102">
        <v>31</v>
      </c>
      <c r="B35" s="116" t="s">
        <v>319</v>
      </c>
      <c r="C35" s="114" t="s">
        <v>16</v>
      </c>
      <c r="D35" s="102" t="s">
        <v>895</v>
      </c>
      <c r="E35" s="107">
        <v>43273</v>
      </c>
      <c r="F35" s="102" t="s">
        <v>897</v>
      </c>
      <c r="G35" s="102" t="s">
        <v>896</v>
      </c>
      <c r="H35" s="107">
        <v>43266</v>
      </c>
      <c r="I35" s="107">
        <v>54057</v>
      </c>
      <c r="J35" s="102" t="s">
        <v>58</v>
      </c>
      <c r="K35" s="102" t="s">
        <v>918</v>
      </c>
      <c r="L35" s="102"/>
      <c r="M35" s="116"/>
      <c r="N35" s="102"/>
      <c r="O35" s="102"/>
      <c r="P35" s="102"/>
      <c r="Q35" s="102"/>
      <c r="R35" s="102"/>
      <c r="S35" s="102"/>
      <c r="T35" s="532"/>
      <c r="U35" s="532"/>
      <c r="V35" s="102"/>
      <c r="W35" s="102"/>
      <c r="X35" s="102"/>
    </row>
    <row r="36" spans="1:26" ht="105" x14ac:dyDescent="0.25">
      <c r="A36" s="102">
        <v>32</v>
      </c>
      <c r="B36" s="116" t="s">
        <v>15</v>
      </c>
      <c r="C36" s="114" t="s">
        <v>16</v>
      </c>
      <c r="D36" s="102" t="s">
        <v>909</v>
      </c>
      <c r="E36" s="107">
        <v>43283</v>
      </c>
      <c r="F36" s="102" t="s">
        <v>910</v>
      </c>
      <c r="G36" s="102" t="s">
        <v>911</v>
      </c>
      <c r="H36" s="107">
        <v>43296</v>
      </c>
      <c r="I36" s="107">
        <v>47118</v>
      </c>
      <c r="J36" s="102" t="s">
        <v>912</v>
      </c>
      <c r="K36" s="102" t="s">
        <v>961</v>
      </c>
      <c r="L36" s="102" t="s">
        <v>913</v>
      </c>
      <c r="M36" s="116"/>
      <c r="N36" s="102"/>
      <c r="O36" s="102"/>
      <c r="P36" s="102"/>
      <c r="Q36" s="102"/>
      <c r="R36" s="102"/>
      <c r="S36" s="102"/>
      <c r="T36" s="532"/>
      <c r="U36" s="532"/>
      <c r="V36" s="102"/>
      <c r="W36" s="102"/>
      <c r="X36" s="102"/>
    </row>
    <row r="37" spans="1:26" ht="105" x14ac:dyDescent="0.25">
      <c r="A37" s="34">
        <v>33</v>
      </c>
      <c r="B37" s="95" t="s">
        <v>15</v>
      </c>
      <c r="C37" s="94" t="s">
        <v>16</v>
      </c>
      <c r="D37" s="34" t="s">
        <v>952</v>
      </c>
      <c r="E37" s="96">
        <v>43340</v>
      </c>
      <c r="F37" s="34" t="s">
        <v>373</v>
      </c>
      <c r="G37" s="34" t="s">
        <v>953</v>
      </c>
      <c r="H37" s="96">
        <v>43337</v>
      </c>
      <c r="I37" s="96">
        <v>46990</v>
      </c>
      <c r="J37" s="34" t="s">
        <v>912</v>
      </c>
      <c r="K37" s="34"/>
      <c r="L37" s="52" t="s">
        <v>913</v>
      </c>
      <c r="M37" s="178" t="s">
        <v>966</v>
      </c>
      <c r="N37" s="52" t="s">
        <v>968</v>
      </c>
      <c r="O37" s="61">
        <v>43382</v>
      </c>
      <c r="P37" s="61">
        <v>43474</v>
      </c>
      <c r="Q37" s="93" t="s">
        <v>1247</v>
      </c>
      <c r="R37" s="93">
        <v>2</v>
      </c>
      <c r="S37" s="93">
        <v>0</v>
      </c>
      <c r="T37" s="531" t="s">
        <v>1070</v>
      </c>
      <c r="U37" s="531" t="s">
        <v>1248</v>
      </c>
      <c r="V37" s="52"/>
      <c r="W37" s="93" t="s">
        <v>1212</v>
      </c>
      <c r="X37" s="52" t="s">
        <v>1213</v>
      </c>
      <c r="Y37" s="130" t="s">
        <v>975</v>
      </c>
      <c r="Z37" s="130" t="s">
        <v>1101</v>
      </c>
    </row>
    <row r="38" spans="1:26" ht="75" x14ac:dyDescent="0.25">
      <c r="A38" s="34">
        <v>34</v>
      </c>
      <c r="B38" s="95" t="s">
        <v>15</v>
      </c>
      <c r="C38" s="94" t="s">
        <v>16</v>
      </c>
      <c r="D38" s="34" t="s">
        <v>962</v>
      </c>
      <c r="E38" s="96">
        <v>43343</v>
      </c>
      <c r="F38" s="34" t="s">
        <v>963</v>
      </c>
      <c r="G38" s="34" t="s">
        <v>964</v>
      </c>
      <c r="H38" s="96">
        <v>43344</v>
      </c>
      <c r="I38" s="96">
        <v>47118</v>
      </c>
      <c r="J38" s="34" t="s">
        <v>17</v>
      </c>
      <c r="K38" s="34"/>
      <c r="L38" s="52" t="s">
        <v>913</v>
      </c>
      <c r="M38" s="178" t="s">
        <v>967</v>
      </c>
      <c r="N38" s="52" t="s">
        <v>969</v>
      </c>
      <c r="O38" s="61">
        <v>43382</v>
      </c>
      <c r="P38" s="61">
        <v>43474</v>
      </c>
      <c r="Q38" s="93" t="s">
        <v>1247</v>
      </c>
      <c r="R38" s="93">
        <v>12</v>
      </c>
      <c r="S38" s="93">
        <v>0</v>
      </c>
      <c r="T38" s="531" t="s">
        <v>1070</v>
      </c>
      <c r="U38" s="531" t="s">
        <v>1249</v>
      </c>
      <c r="V38" s="52"/>
      <c r="W38" s="93" t="s">
        <v>1212</v>
      </c>
      <c r="X38" s="52" t="s">
        <v>1214</v>
      </c>
      <c r="Y38" s="130" t="s">
        <v>975</v>
      </c>
      <c r="Z38" s="130" t="s">
        <v>1101</v>
      </c>
    </row>
    <row r="39" spans="1:26" ht="180" x14ac:dyDescent="0.25">
      <c r="A39" s="306">
        <v>35</v>
      </c>
      <c r="B39" s="67" t="s">
        <v>1002</v>
      </c>
      <c r="C39" s="161" t="s">
        <v>35</v>
      </c>
      <c r="D39" s="306" t="s">
        <v>1003</v>
      </c>
      <c r="E39" s="162">
        <v>43369</v>
      </c>
      <c r="F39" s="306" t="s">
        <v>1004</v>
      </c>
      <c r="G39" s="306" t="s">
        <v>1005</v>
      </c>
      <c r="H39" s="162">
        <v>43511</v>
      </c>
      <c r="I39" s="162">
        <v>45337</v>
      </c>
      <c r="J39" s="306" t="s">
        <v>1006</v>
      </c>
      <c r="L39" s="52" t="s">
        <v>1007</v>
      </c>
      <c r="M39" s="178" t="s">
        <v>1013</v>
      </c>
      <c r="N39" s="52" t="s">
        <v>1012</v>
      </c>
      <c r="O39" s="53">
        <v>43433</v>
      </c>
      <c r="P39" s="61">
        <v>43524</v>
      </c>
      <c r="Q39" s="93" t="s">
        <v>1332</v>
      </c>
      <c r="R39" s="52">
        <v>7</v>
      </c>
      <c r="S39" s="52">
        <v>0</v>
      </c>
      <c r="T39" s="531" t="s">
        <v>1070</v>
      </c>
      <c r="U39" s="531" t="s">
        <v>1333</v>
      </c>
      <c r="V39" s="52"/>
      <c r="W39" s="93" t="s">
        <v>1337</v>
      </c>
      <c r="X39" s="52" t="s">
        <v>1338</v>
      </c>
      <c r="Y39" s="130" t="s">
        <v>1331</v>
      </c>
      <c r="Z39" s="130" t="s">
        <v>1102</v>
      </c>
    </row>
    <row r="40" spans="1:26" s="284" customFormat="1" ht="105" x14ac:dyDescent="0.25">
      <c r="A40" s="664"/>
      <c r="B40" s="447" t="s">
        <v>1002</v>
      </c>
      <c r="C40" s="60"/>
      <c r="D40" s="664"/>
      <c r="E40" s="59"/>
      <c r="F40" s="664"/>
      <c r="G40" s="664"/>
      <c r="H40" s="59"/>
      <c r="I40" s="59"/>
      <c r="J40" s="664"/>
      <c r="K40" s="664"/>
      <c r="L40" s="664"/>
      <c r="M40" s="447"/>
      <c r="N40" s="447"/>
      <c r="O40" s="664" t="s">
        <v>3672</v>
      </c>
      <c r="P40" s="506"/>
      <c r="Q40" s="473" t="s">
        <v>2736</v>
      </c>
      <c r="R40" s="664"/>
      <c r="S40" s="664"/>
      <c r="T40" s="790"/>
      <c r="U40" s="790"/>
      <c r="V40" s="664"/>
      <c r="W40" s="473" t="s">
        <v>4014</v>
      </c>
      <c r="X40" s="664"/>
      <c r="Y40" s="284" t="s">
        <v>3738</v>
      </c>
    </row>
    <row r="41" spans="1:26" s="399" customFormat="1" ht="30" x14ac:dyDescent="0.25">
      <c r="A41" s="368">
        <v>36</v>
      </c>
      <c r="B41" s="67" t="s">
        <v>2017</v>
      </c>
      <c r="C41" s="161" t="s">
        <v>834</v>
      </c>
      <c r="D41" s="368"/>
      <c r="E41" s="369"/>
      <c r="F41" s="368"/>
      <c r="G41" s="368"/>
      <c r="H41" s="369"/>
      <c r="I41" s="369"/>
      <c r="J41" s="368"/>
      <c r="K41" s="368"/>
      <c r="L41" s="52"/>
      <c r="M41" s="178" t="s">
        <v>2018</v>
      </c>
      <c r="N41" s="178" t="s">
        <v>2018</v>
      </c>
      <c r="O41" s="53">
        <v>43819</v>
      </c>
      <c r="P41" s="61">
        <v>43910</v>
      </c>
      <c r="Q41" s="93"/>
      <c r="R41" s="52">
        <v>10</v>
      </c>
      <c r="S41" s="52">
        <v>0</v>
      </c>
      <c r="T41" s="531">
        <v>105.25</v>
      </c>
      <c r="U41" s="531">
        <v>1052</v>
      </c>
      <c r="V41" s="52"/>
      <c r="W41" s="93" t="s">
        <v>2019</v>
      </c>
      <c r="X41" s="52" t="s">
        <v>2020</v>
      </c>
    </row>
    <row r="42" spans="1:26" ht="45" x14ac:dyDescent="0.25">
      <c r="A42" s="306">
        <v>37</v>
      </c>
      <c r="B42" s="67" t="s">
        <v>319</v>
      </c>
      <c r="C42" s="94" t="s">
        <v>16</v>
      </c>
      <c r="D42" s="306" t="s">
        <v>1163</v>
      </c>
      <c r="E42" s="162">
        <v>43480</v>
      </c>
      <c r="F42" s="306" t="s">
        <v>1164</v>
      </c>
      <c r="G42" s="306" t="s">
        <v>1165</v>
      </c>
      <c r="H42" s="162">
        <v>43480</v>
      </c>
      <c r="I42" s="162">
        <v>54423</v>
      </c>
      <c r="J42" s="34" t="s">
        <v>58</v>
      </c>
      <c r="L42" s="52" t="s">
        <v>878</v>
      </c>
      <c r="M42" s="178" t="s">
        <v>1211</v>
      </c>
      <c r="N42" s="52" t="s">
        <v>1210</v>
      </c>
      <c r="O42" s="53">
        <v>43585</v>
      </c>
      <c r="P42" s="61">
        <v>43676</v>
      </c>
      <c r="Q42" s="52"/>
      <c r="R42" s="52">
        <v>0</v>
      </c>
      <c r="S42" s="52">
        <v>4</v>
      </c>
      <c r="T42" s="533">
        <v>105.25</v>
      </c>
      <c r="U42" s="533">
        <v>421</v>
      </c>
      <c r="V42" s="52"/>
      <c r="W42" s="93" t="s">
        <v>1347</v>
      </c>
      <c r="X42" s="52" t="s">
        <v>1362</v>
      </c>
      <c r="Y42" s="130" t="s">
        <v>1252</v>
      </c>
    </row>
    <row r="43" spans="1:26" ht="75" x14ac:dyDescent="0.25">
      <c r="A43" s="102">
        <v>38</v>
      </c>
      <c r="B43" s="116" t="s">
        <v>15</v>
      </c>
      <c r="C43" s="114" t="s">
        <v>16</v>
      </c>
      <c r="D43" s="102" t="s">
        <v>1289</v>
      </c>
      <c r="E43" s="107">
        <v>43563</v>
      </c>
      <c r="F43" s="102" t="s">
        <v>846</v>
      </c>
      <c r="G43" s="102" t="s">
        <v>1290</v>
      </c>
      <c r="H43" s="286">
        <v>43556</v>
      </c>
      <c r="I43" s="102"/>
      <c r="J43" s="102" t="s">
        <v>17</v>
      </c>
      <c r="K43" s="102" t="s">
        <v>1309</v>
      </c>
      <c r="L43" s="102"/>
      <c r="M43" s="116"/>
      <c r="N43" s="102"/>
      <c r="O43" s="102"/>
      <c r="P43" s="102"/>
      <c r="Q43" s="102"/>
      <c r="R43" s="102"/>
      <c r="S43" s="102"/>
      <c r="T43" s="532"/>
      <c r="U43" s="532"/>
      <c r="V43" s="102"/>
      <c r="W43" s="102"/>
      <c r="X43" s="102"/>
    </row>
    <row r="44" spans="1:26" ht="75" x14ac:dyDescent="0.25">
      <c r="A44" s="52">
        <v>38</v>
      </c>
      <c r="B44" s="178" t="s">
        <v>15</v>
      </c>
      <c r="C44" s="315" t="s">
        <v>16</v>
      </c>
      <c r="D44" s="52" t="s">
        <v>1349</v>
      </c>
      <c r="E44" s="53">
        <v>43627</v>
      </c>
      <c r="F44" s="52" t="s">
        <v>1350</v>
      </c>
      <c r="G44" s="52" t="s">
        <v>1351</v>
      </c>
      <c r="H44" s="287">
        <v>43617</v>
      </c>
      <c r="I44" s="287">
        <v>47270</v>
      </c>
      <c r="J44" s="52" t="s">
        <v>17</v>
      </c>
      <c r="K44" s="52"/>
      <c r="L44" s="52" t="s">
        <v>913</v>
      </c>
      <c r="M44" s="178" t="s">
        <v>1370</v>
      </c>
      <c r="N44" s="52" t="s">
        <v>1371</v>
      </c>
      <c r="O44" s="53">
        <v>43685</v>
      </c>
      <c r="P44" s="61">
        <v>43777</v>
      </c>
      <c r="Q44" s="52" t="s">
        <v>1438</v>
      </c>
      <c r="R44" s="52">
        <v>3</v>
      </c>
      <c r="S44" s="52">
        <v>3</v>
      </c>
      <c r="T44" s="533">
        <v>105.25</v>
      </c>
      <c r="U44" s="533">
        <v>631.5</v>
      </c>
      <c r="V44" s="52"/>
      <c r="W44" s="93" t="s">
        <v>1810</v>
      </c>
      <c r="X44" s="52" t="s">
        <v>1888</v>
      </c>
      <c r="Y44" s="130" t="s">
        <v>1372</v>
      </c>
      <c r="Z44" s="130" t="s">
        <v>1423</v>
      </c>
    </row>
    <row r="45" spans="1:26" s="339" customFormat="1" ht="30" x14ac:dyDescent="0.25">
      <c r="A45" s="52"/>
      <c r="B45" s="178" t="s">
        <v>15</v>
      </c>
      <c r="C45" s="315"/>
      <c r="D45" s="52"/>
      <c r="E45" s="53"/>
      <c r="F45" s="52"/>
      <c r="G45" s="52"/>
      <c r="H45" s="287"/>
      <c r="I45" s="287"/>
      <c r="J45" s="52"/>
      <c r="K45" s="52"/>
      <c r="L45" s="52"/>
      <c r="M45" s="178"/>
      <c r="N45" s="52" t="s">
        <v>2736</v>
      </c>
      <c r="O45" s="53">
        <v>45476</v>
      </c>
      <c r="P45" s="61"/>
      <c r="Q45" s="52"/>
      <c r="R45" s="52"/>
      <c r="S45" s="52"/>
      <c r="T45" s="533"/>
      <c r="U45" s="533"/>
      <c r="V45" s="52"/>
      <c r="W45" s="93"/>
      <c r="X45" s="52"/>
    </row>
    <row r="46" spans="1:26" s="339" customFormat="1" ht="75" x14ac:dyDescent="0.25">
      <c r="A46" s="52">
        <v>39</v>
      </c>
      <c r="B46" s="178" t="s">
        <v>15</v>
      </c>
      <c r="C46" s="315" t="s">
        <v>16</v>
      </c>
      <c r="D46" s="52" t="s">
        <v>1433</v>
      </c>
      <c r="E46" s="53">
        <v>43686</v>
      </c>
      <c r="F46" s="52" t="s">
        <v>1425</v>
      </c>
      <c r="G46" s="52" t="s">
        <v>1434</v>
      </c>
      <c r="H46" s="53">
        <v>43678</v>
      </c>
      <c r="I46" s="53">
        <v>47330</v>
      </c>
      <c r="J46" s="52" t="s">
        <v>17</v>
      </c>
      <c r="K46" s="52"/>
      <c r="L46" s="52" t="s">
        <v>913</v>
      </c>
      <c r="M46" s="178" t="s">
        <v>1461</v>
      </c>
      <c r="N46" s="52" t="s">
        <v>1462</v>
      </c>
      <c r="O46" s="61">
        <v>43734</v>
      </c>
      <c r="P46" s="61">
        <v>43825</v>
      </c>
      <c r="Q46" s="52" t="s">
        <v>1620</v>
      </c>
      <c r="R46" s="52">
        <v>1</v>
      </c>
      <c r="S46" s="52">
        <v>0</v>
      </c>
      <c r="T46" s="533">
        <v>105.25</v>
      </c>
      <c r="U46" s="533">
        <v>105.25</v>
      </c>
      <c r="V46" s="52"/>
      <c r="W46" s="93" t="s">
        <v>1810</v>
      </c>
      <c r="X46" s="52" t="s">
        <v>1811</v>
      </c>
      <c r="Y46" s="338" t="s">
        <v>1484</v>
      </c>
    </row>
    <row r="47" spans="1:26" s="339" customFormat="1" ht="75" x14ac:dyDescent="0.25">
      <c r="A47" s="52">
        <v>40</v>
      </c>
      <c r="B47" s="178" t="s">
        <v>15</v>
      </c>
      <c r="C47" s="315" t="s">
        <v>16</v>
      </c>
      <c r="D47" s="52" t="s">
        <v>1447</v>
      </c>
      <c r="E47" s="53">
        <v>43692</v>
      </c>
      <c r="F47" s="52" t="s">
        <v>1442</v>
      </c>
      <c r="G47" s="52" t="s">
        <v>1448</v>
      </c>
      <c r="H47" s="53">
        <v>43678</v>
      </c>
      <c r="I47" s="52" t="s">
        <v>1446</v>
      </c>
      <c r="J47" s="52" t="s">
        <v>17</v>
      </c>
      <c r="K47" s="52"/>
      <c r="L47" s="52" t="s">
        <v>913</v>
      </c>
      <c r="M47" s="178" t="s">
        <v>1505</v>
      </c>
      <c r="N47" s="52" t="s">
        <v>1506</v>
      </c>
      <c r="O47" s="61">
        <v>43734</v>
      </c>
      <c r="P47" s="61">
        <v>43825</v>
      </c>
      <c r="Q47" s="52" t="s">
        <v>1659</v>
      </c>
      <c r="R47" s="52">
        <v>5</v>
      </c>
      <c r="S47" s="52">
        <v>0</v>
      </c>
      <c r="T47" s="533">
        <v>105.25</v>
      </c>
      <c r="U47" s="533">
        <v>526.25</v>
      </c>
      <c r="V47" s="52"/>
      <c r="W47" s="93" t="s">
        <v>2035</v>
      </c>
      <c r="X47" s="52" t="s">
        <v>2034</v>
      </c>
    </row>
    <row r="48" spans="1:26" s="285" customFormat="1" ht="75" x14ac:dyDescent="0.25">
      <c r="A48" s="325">
        <v>41</v>
      </c>
      <c r="B48" s="326" t="s">
        <v>15</v>
      </c>
      <c r="C48" s="327" t="s">
        <v>16</v>
      </c>
      <c r="D48" s="325" t="s">
        <v>1449</v>
      </c>
      <c r="E48" s="107">
        <v>43692</v>
      </c>
      <c r="F48" s="277">
        <v>0.37013888888888885</v>
      </c>
      <c r="G48" s="325" t="s">
        <v>1450</v>
      </c>
      <c r="H48" s="107">
        <v>43678</v>
      </c>
      <c r="I48" s="325" t="s">
        <v>1446</v>
      </c>
      <c r="J48" s="325" t="s">
        <v>17</v>
      </c>
      <c r="K48" s="325" t="s">
        <v>1611</v>
      </c>
      <c r="L48" s="325" t="s">
        <v>913</v>
      </c>
      <c r="M48" s="326" t="s">
        <v>1507</v>
      </c>
      <c r="N48" s="325" t="s">
        <v>1508</v>
      </c>
      <c r="O48" s="325" t="s">
        <v>1611</v>
      </c>
      <c r="P48" s="325"/>
      <c r="Q48" s="325" t="s">
        <v>1538</v>
      </c>
      <c r="R48" s="325">
        <v>12</v>
      </c>
      <c r="S48" s="325">
        <v>0</v>
      </c>
      <c r="T48" s="532">
        <v>105.25</v>
      </c>
      <c r="U48" s="532">
        <v>1263</v>
      </c>
      <c r="V48" s="325"/>
      <c r="W48" s="325"/>
      <c r="X48" s="325"/>
    </row>
    <row r="49" spans="1:25" s="339" customFormat="1" ht="75" x14ac:dyDescent="0.25">
      <c r="A49" s="52">
        <v>42</v>
      </c>
      <c r="B49" s="178" t="s">
        <v>15</v>
      </c>
      <c r="C49" s="315" t="s">
        <v>16</v>
      </c>
      <c r="D49" s="52" t="s">
        <v>1452</v>
      </c>
      <c r="E49" s="53">
        <v>43692</v>
      </c>
      <c r="F49" s="267">
        <v>0.37222222222222223</v>
      </c>
      <c r="G49" s="52" t="s">
        <v>1451</v>
      </c>
      <c r="H49" s="53">
        <v>43678</v>
      </c>
      <c r="I49" s="52" t="s">
        <v>1446</v>
      </c>
      <c r="J49" s="52" t="s">
        <v>17</v>
      </c>
      <c r="K49" s="52"/>
      <c r="L49" s="52" t="s">
        <v>913</v>
      </c>
      <c r="M49" s="178" t="s">
        <v>1509</v>
      </c>
      <c r="N49" s="52" t="s">
        <v>1510</v>
      </c>
      <c r="O49" s="61">
        <v>43734</v>
      </c>
      <c r="P49" s="61">
        <v>43825</v>
      </c>
      <c r="Q49" s="52" t="s">
        <v>1620</v>
      </c>
      <c r="R49" s="52">
        <v>5</v>
      </c>
      <c r="S49" s="52">
        <v>0</v>
      </c>
      <c r="T49" s="533">
        <v>105.25</v>
      </c>
      <c r="U49" s="533">
        <v>526.25</v>
      </c>
      <c r="V49" s="52"/>
      <c r="W49" s="93" t="s">
        <v>2035</v>
      </c>
      <c r="X49" s="52" t="s">
        <v>2034</v>
      </c>
    </row>
    <row r="50" spans="1:25" s="339" customFormat="1" ht="75" x14ac:dyDescent="0.25">
      <c r="A50" s="52">
        <v>43</v>
      </c>
      <c r="B50" s="178" t="s">
        <v>15</v>
      </c>
      <c r="C50" s="315" t="s">
        <v>16</v>
      </c>
      <c r="D50" s="52" t="s">
        <v>1511</v>
      </c>
      <c r="E50" s="53">
        <v>43705</v>
      </c>
      <c r="F50" s="267">
        <v>0.53263888888888888</v>
      </c>
      <c r="G50" s="52" t="s">
        <v>1512</v>
      </c>
      <c r="H50" s="53">
        <v>43678</v>
      </c>
      <c r="I50" s="52" t="s">
        <v>1446</v>
      </c>
      <c r="J50" s="52" t="s">
        <v>17</v>
      </c>
      <c r="K50" s="52"/>
      <c r="L50" s="52" t="s">
        <v>913</v>
      </c>
      <c r="M50" s="318" t="s">
        <v>1539</v>
      </c>
      <c r="N50" s="93" t="s">
        <v>1540</v>
      </c>
      <c r="O50" s="61">
        <v>43747</v>
      </c>
      <c r="P50" s="61">
        <v>43839</v>
      </c>
      <c r="Q50" s="52"/>
      <c r="R50" s="52">
        <v>21</v>
      </c>
      <c r="S50" s="52">
        <v>0</v>
      </c>
      <c r="T50" s="533">
        <v>105.25</v>
      </c>
      <c r="U50" s="533">
        <v>2210.25</v>
      </c>
      <c r="V50" s="52"/>
      <c r="W50" s="93" t="s">
        <v>1810</v>
      </c>
      <c r="X50" s="52" t="s">
        <v>1828</v>
      </c>
    </row>
    <row r="51" spans="1:25" s="285" customFormat="1" ht="75" x14ac:dyDescent="0.25">
      <c r="A51" s="321">
        <v>44</v>
      </c>
      <c r="B51" s="322" t="s">
        <v>15</v>
      </c>
      <c r="C51" s="323" t="s">
        <v>16</v>
      </c>
      <c r="D51" s="321" t="s">
        <v>1589</v>
      </c>
      <c r="E51" s="107">
        <v>43705</v>
      </c>
      <c r="F51" s="277">
        <v>0.53472222222222221</v>
      </c>
      <c r="G51" s="321" t="s">
        <v>1512</v>
      </c>
      <c r="H51" s="107">
        <v>43678</v>
      </c>
      <c r="I51" s="321" t="s">
        <v>1446</v>
      </c>
      <c r="J51" s="321" t="s">
        <v>17</v>
      </c>
      <c r="K51" s="321" t="s">
        <v>1607</v>
      </c>
      <c r="L51" s="321"/>
      <c r="M51" s="322"/>
      <c r="N51" s="321"/>
      <c r="O51" s="321"/>
      <c r="P51" s="321"/>
      <c r="Q51" s="321"/>
      <c r="R51" s="321"/>
      <c r="S51" s="321"/>
      <c r="T51" s="532">
        <v>105.25</v>
      </c>
      <c r="U51" s="532"/>
      <c r="V51" s="321"/>
      <c r="W51" s="321"/>
      <c r="X51" s="321"/>
    </row>
    <row r="52" spans="1:25" s="339" customFormat="1" ht="75" x14ac:dyDescent="0.25">
      <c r="A52" s="52">
        <v>45</v>
      </c>
      <c r="B52" s="178" t="s">
        <v>15</v>
      </c>
      <c r="C52" s="315" t="s">
        <v>16</v>
      </c>
      <c r="D52" s="52" t="s">
        <v>1596</v>
      </c>
      <c r="E52" s="53">
        <v>43727</v>
      </c>
      <c r="F52" s="267">
        <v>0.51388888888888895</v>
      </c>
      <c r="G52" s="52" t="s">
        <v>1595</v>
      </c>
      <c r="H52" s="53">
        <v>43678</v>
      </c>
      <c r="I52" s="52" t="s">
        <v>1446</v>
      </c>
      <c r="J52" s="52" t="s">
        <v>17</v>
      </c>
      <c r="K52" s="52"/>
      <c r="L52" s="52" t="s">
        <v>913</v>
      </c>
      <c r="M52" s="178" t="s">
        <v>1665</v>
      </c>
      <c r="N52" s="52" t="s">
        <v>1664</v>
      </c>
      <c r="O52" s="359">
        <v>43761</v>
      </c>
      <c r="P52" s="61">
        <v>43853</v>
      </c>
      <c r="Q52" s="93"/>
      <c r="R52" s="93">
        <v>10</v>
      </c>
      <c r="S52" s="93">
        <v>1</v>
      </c>
      <c r="T52" s="531">
        <v>105.25</v>
      </c>
      <c r="U52" s="531">
        <v>1157.75</v>
      </c>
      <c r="V52" s="93"/>
      <c r="W52" s="93" t="s">
        <v>1801</v>
      </c>
      <c r="X52" s="52" t="s">
        <v>1750</v>
      </c>
    </row>
    <row r="53" spans="1:25" s="339" customFormat="1" ht="75" x14ac:dyDescent="0.25">
      <c r="A53" s="52">
        <v>46</v>
      </c>
      <c r="B53" s="178" t="s">
        <v>15</v>
      </c>
      <c r="C53" s="315" t="s">
        <v>16</v>
      </c>
      <c r="D53" s="52" t="s">
        <v>1597</v>
      </c>
      <c r="E53" s="53">
        <v>43727</v>
      </c>
      <c r="F53" s="267">
        <v>0.51874999999999993</v>
      </c>
      <c r="G53" s="52" t="s">
        <v>1599</v>
      </c>
      <c r="H53" s="53">
        <v>43678</v>
      </c>
      <c r="I53" s="52" t="s">
        <v>1446</v>
      </c>
      <c r="J53" s="52" t="s">
        <v>17</v>
      </c>
      <c r="K53" s="52"/>
      <c r="L53" s="52" t="s">
        <v>913</v>
      </c>
      <c r="M53" s="318" t="s">
        <v>1615</v>
      </c>
      <c r="N53" s="93" t="s">
        <v>1616</v>
      </c>
      <c r="O53" s="61">
        <v>43745</v>
      </c>
      <c r="P53" s="61">
        <v>43837</v>
      </c>
      <c r="Q53" s="52"/>
      <c r="R53" s="52">
        <v>8</v>
      </c>
      <c r="S53" s="52">
        <v>0</v>
      </c>
      <c r="T53" s="533">
        <v>105.25</v>
      </c>
      <c r="U53" s="533">
        <v>842</v>
      </c>
      <c r="V53" s="52"/>
      <c r="W53" s="93" t="s">
        <v>1751</v>
      </c>
      <c r="X53" s="52" t="s">
        <v>1750</v>
      </c>
      <c r="Y53" s="338" t="s">
        <v>1622</v>
      </c>
    </row>
    <row r="54" spans="1:25" s="339" customFormat="1" ht="75" x14ac:dyDescent="0.25">
      <c r="A54" s="52">
        <v>47</v>
      </c>
      <c r="B54" s="178" t="s">
        <v>15</v>
      </c>
      <c r="C54" s="315" t="s">
        <v>16</v>
      </c>
      <c r="D54" s="52" t="s">
        <v>1598</v>
      </c>
      <c r="E54" s="53">
        <v>43727</v>
      </c>
      <c r="F54" s="267">
        <v>0.52083333333333337</v>
      </c>
      <c r="G54" s="52" t="s">
        <v>1600</v>
      </c>
      <c r="H54" s="53">
        <v>43678</v>
      </c>
      <c r="I54" s="52" t="s">
        <v>1446</v>
      </c>
      <c r="J54" s="52" t="s">
        <v>17</v>
      </c>
      <c r="K54" s="52"/>
      <c r="L54" s="52" t="s">
        <v>913</v>
      </c>
      <c r="M54" s="318" t="s">
        <v>1650</v>
      </c>
      <c r="N54" s="93" t="s">
        <v>1651</v>
      </c>
      <c r="O54" s="61">
        <v>43761</v>
      </c>
      <c r="P54" s="61">
        <v>43853</v>
      </c>
      <c r="Q54" s="52"/>
      <c r="R54" s="52">
        <v>3</v>
      </c>
      <c r="S54" s="52">
        <v>0</v>
      </c>
      <c r="T54" s="533">
        <v>105.25</v>
      </c>
      <c r="U54" s="533">
        <v>315.75</v>
      </c>
      <c r="V54" s="52"/>
      <c r="W54" s="93" t="s">
        <v>1751</v>
      </c>
      <c r="X54" s="52" t="s">
        <v>1750</v>
      </c>
    </row>
    <row r="55" spans="1:25" s="339" customFormat="1" ht="75" x14ac:dyDescent="0.25">
      <c r="A55" s="52">
        <v>48</v>
      </c>
      <c r="B55" s="178" t="s">
        <v>15</v>
      </c>
      <c r="C55" s="315" t="s">
        <v>16</v>
      </c>
      <c r="D55" s="52" t="s">
        <v>1601</v>
      </c>
      <c r="E55" s="53">
        <v>43727</v>
      </c>
      <c r="F55" s="267">
        <v>0.54375000000000007</v>
      </c>
      <c r="G55" s="52" t="s">
        <v>1603</v>
      </c>
      <c r="H55" s="53">
        <v>43678</v>
      </c>
      <c r="I55" s="52" t="s">
        <v>1446</v>
      </c>
      <c r="J55" s="52" t="s">
        <v>17</v>
      </c>
      <c r="K55" s="52"/>
      <c r="L55" s="52" t="s">
        <v>913</v>
      </c>
      <c r="M55" s="52" t="s">
        <v>1667</v>
      </c>
      <c r="N55" s="52" t="s">
        <v>1666</v>
      </c>
      <c r="O55" s="359">
        <v>43761</v>
      </c>
      <c r="P55" s="61">
        <v>43853</v>
      </c>
      <c r="Q55" s="93"/>
      <c r="R55" s="93">
        <v>2</v>
      </c>
      <c r="S55" s="93">
        <v>1</v>
      </c>
      <c r="T55" s="531">
        <v>105.25</v>
      </c>
      <c r="U55" s="531">
        <f>T55*R55+T55*S55</f>
        <v>315.75</v>
      </c>
      <c r="V55" s="93"/>
      <c r="W55" s="93" t="s">
        <v>1801</v>
      </c>
      <c r="X55" s="52" t="s">
        <v>1750</v>
      </c>
    </row>
    <row r="56" spans="1:25" s="339" customFormat="1" ht="75" x14ac:dyDescent="0.25">
      <c r="A56" s="52">
        <v>49</v>
      </c>
      <c r="B56" s="178" t="s">
        <v>15</v>
      </c>
      <c r="C56" s="315" t="s">
        <v>16</v>
      </c>
      <c r="D56" s="52" t="s">
        <v>1602</v>
      </c>
      <c r="E56" s="53">
        <v>43727</v>
      </c>
      <c r="F56" s="267">
        <v>0.54583333333333328</v>
      </c>
      <c r="G56" s="52" t="s">
        <v>1604</v>
      </c>
      <c r="H56" s="53">
        <v>43678</v>
      </c>
      <c r="I56" s="52" t="s">
        <v>1446</v>
      </c>
      <c r="J56" s="52" t="s">
        <v>17</v>
      </c>
      <c r="K56" s="52"/>
      <c r="L56" s="52" t="s">
        <v>913</v>
      </c>
      <c r="M56" s="52" t="s">
        <v>1668</v>
      </c>
      <c r="N56" s="52" t="s">
        <v>1669</v>
      </c>
      <c r="O56" s="359">
        <v>43761</v>
      </c>
      <c r="P56" s="61">
        <v>43853</v>
      </c>
      <c r="Q56" s="52"/>
      <c r="R56" s="52">
        <v>5</v>
      </c>
      <c r="S56" s="52">
        <v>0</v>
      </c>
      <c r="T56" s="533">
        <v>105.25</v>
      </c>
      <c r="U56" s="533">
        <f>T56*R56</f>
        <v>526.25</v>
      </c>
      <c r="V56" s="52"/>
      <c r="W56" s="93" t="s">
        <v>1801</v>
      </c>
      <c r="X56" s="52" t="s">
        <v>1750</v>
      </c>
    </row>
    <row r="57" spans="1:25" s="339" customFormat="1" ht="30" x14ac:dyDescent="0.25">
      <c r="A57" s="52"/>
      <c r="B57" s="178"/>
      <c r="C57" s="315"/>
      <c r="D57" s="52"/>
      <c r="E57" s="53"/>
      <c r="F57" s="267"/>
      <c r="G57" s="52"/>
      <c r="H57" s="53"/>
      <c r="I57" s="52"/>
      <c r="J57" s="52"/>
      <c r="K57" s="52"/>
      <c r="L57" s="52"/>
      <c r="M57" s="178"/>
      <c r="N57" s="52" t="s">
        <v>2736</v>
      </c>
      <c r="O57" s="359">
        <v>46049</v>
      </c>
      <c r="P57" s="61"/>
      <c r="Q57" s="52"/>
      <c r="R57" s="52"/>
      <c r="S57" s="52"/>
      <c r="T57" s="533"/>
      <c r="U57" s="533"/>
      <c r="V57" s="52"/>
      <c r="W57" s="93"/>
      <c r="X57" s="52"/>
    </row>
    <row r="58" spans="1:25" s="339" customFormat="1" ht="75" x14ac:dyDescent="0.25">
      <c r="A58" s="52">
        <v>50</v>
      </c>
      <c r="B58" s="178" t="s">
        <v>15</v>
      </c>
      <c r="C58" s="315" t="s">
        <v>16</v>
      </c>
      <c r="D58" s="52" t="s">
        <v>1605</v>
      </c>
      <c r="E58" s="53">
        <v>43727</v>
      </c>
      <c r="F58" s="267">
        <v>0.55069444444444449</v>
      </c>
      <c r="G58" s="52" t="s">
        <v>1672</v>
      </c>
      <c r="H58" s="53">
        <v>43678</v>
      </c>
      <c r="I58" s="52" t="s">
        <v>1446</v>
      </c>
      <c r="J58" s="52" t="s">
        <v>17</v>
      </c>
      <c r="K58" s="52"/>
      <c r="L58" s="52" t="s">
        <v>913</v>
      </c>
      <c r="M58" s="318" t="s">
        <v>1618</v>
      </c>
      <c r="N58" s="93" t="s">
        <v>1617</v>
      </c>
      <c r="O58" s="61">
        <v>43761</v>
      </c>
      <c r="P58" s="61">
        <v>43853</v>
      </c>
      <c r="Q58" s="52"/>
      <c r="R58" s="52">
        <v>23</v>
      </c>
      <c r="S58" s="52">
        <v>0</v>
      </c>
      <c r="T58" s="533">
        <v>105.25</v>
      </c>
      <c r="U58" s="533">
        <f>T58*R58</f>
        <v>2420.75</v>
      </c>
      <c r="V58" s="52"/>
      <c r="W58" s="93" t="s">
        <v>1751</v>
      </c>
      <c r="X58" s="52" t="s">
        <v>1750</v>
      </c>
      <c r="Y58" s="338" t="s">
        <v>1622</v>
      </c>
    </row>
    <row r="59" spans="1:25" s="339" customFormat="1" ht="75" x14ac:dyDescent="0.25">
      <c r="A59" s="52">
        <v>51</v>
      </c>
      <c r="B59" s="178" t="s">
        <v>15</v>
      </c>
      <c r="C59" s="315" t="s">
        <v>16</v>
      </c>
      <c r="D59" s="52" t="s">
        <v>1643</v>
      </c>
      <c r="E59" s="53">
        <v>43738</v>
      </c>
      <c r="F59" s="52" t="s">
        <v>1644</v>
      </c>
      <c r="G59" s="52" t="s">
        <v>1645</v>
      </c>
      <c r="H59" s="53">
        <v>43709</v>
      </c>
      <c r="I59" s="53">
        <v>47330</v>
      </c>
      <c r="J59" s="52" t="s">
        <v>17</v>
      </c>
      <c r="K59" s="52"/>
      <c r="L59" s="52" t="s">
        <v>913</v>
      </c>
      <c r="M59" s="52" t="s">
        <v>1670</v>
      </c>
      <c r="N59" s="52" t="s">
        <v>1671</v>
      </c>
      <c r="O59" s="359">
        <v>43761</v>
      </c>
      <c r="P59" s="61">
        <v>43853</v>
      </c>
      <c r="Q59" s="52"/>
      <c r="R59" s="52">
        <v>4</v>
      </c>
      <c r="S59" s="52">
        <v>0</v>
      </c>
      <c r="T59" s="533">
        <v>105.25</v>
      </c>
      <c r="U59" s="533">
        <f>T59*R59</f>
        <v>421</v>
      </c>
      <c r="V59" s="52"/>
      <c r="W59" s="93" t="s">
        <v>1751</v>
      </c>
      <c r="X59" s="93" t="s">
        <v>1750</v>
      </c>
    </row>
    <row r="60" spans="1:25" s="285" customFormat="1" ht="90" x14ac:dyDescent="0.25">
      <c r="A60" s="361">
        <v>52</v>
      </c>
      <c r="B60" s="361" t="s">
        <v>103</v>
      </c>
      <c r="C60" s="361" t="s">
        <v>16</v>
      </c>
      <c r="D60" s="360" t="s">
        <v>1692</v>
      </c>
      <c r="E60" s="364">
        <v>43752</v>
      </c>
      <c r="F60" s="365" t="s">
        <v>1683</v>
      </c>
      <c r="G60" s="360" t="s">
        <v>1682</v>
      </c>
      <c r="H60" s="364">
        <v>43739</v>
      </c>
      <c r="I60" s="364">
        <v>47391</v>
      </c>
      <c r="J60" s="360" t="s">
        <v>58</v>
      </c>
      <c r="K60" s="361" t="s">
        <v>1720</v>
      </c>
      <c r="L60" s="361"/>
      <c r="M60" s="362"/>
      <c r="N60" s="361"/>
      <c r="O60" s="361"/>
      <c r="P60" s="361"/>
      <c r="Q60" s="361"/>
      <c r="R60" s="361"/>
      <c r="S60" s="361"/>
      <c r="T60" s="532">
        <v>105.25</v>
      </c>
      <c r="U60" s="532"/>
      <c r="V60" s="361"/>
      <c r="W60" s="361"/>
      <c r="X60" s="361"/>
    </row>
    <row r="61" spans="1:25" s="285" customFormat="1" ht="45" x14ac:dyDescent="0.25">
      <c r="A61" s="372" t="s">
        <v>1765</v>
      </c>
      <c r="B61" s="372" t="s">
        <v>103</v>
      </c>
      <c r="C61" s="372" t="s">
        <v>16</v>
      </c>
      <c r="D61" s="371" t="s">
        <v>1767</v>
      </c>
      <c r="E61" s="364">
        <v>43794</v>
      </c>
      <c r="F61" s="365">
        <v>11202</v>
      </c>
      <c r="G61" s="371"/>
      <c r="H61" s="364"/>
      <c r="I61" s="364"/>
      <c r="J61" s="371" t="s">
        <v>1766</v>
      </c>
      <c r="K61" s="372"/>
      <c r="L61" s="372"/>
      <c r="M61" s="373"/>
      <c r="N61" s="372"/>
      <c r="O61" s="372"/>
      <c r="P61" s="372"/>
      <c r="Q61" s="372"/>
      <c r="R61" s="372"/>
      <c r="S61" s="372"/>
      <c r="T61" s="532"/>
      <c r="U61" s="532"/>
      <c r="V61" s="372"/>
      <c r="W61" s="372"/>
      <c r="X61" s="372"/>
    </row>
    <row r="62" spans="1:25" s="339" customFormat="1" ht="75" x14ac:dyDescent="0.25">
      <c r="A62" s="52">
        <v>53</v>
      </c>
      <c r="B62" s="52" t="s">
        <v>103</v>
      </c>
      <c r="C62" s="52" t="s">
        <v>16</v>
      </c>
      <c r="D62" s="52" t="s">
        <v>1691</v>
      </c>
      <c r="E62" s="53">
        <v>43753</v>
      </c>
      <c r="F62" s="267">
        <v>0.62152777777777779</v>
      </c>
      <c r="G62" s="52" t="s">
        <v>1693</v>
      </c>
      <c r="H62" s="147">
        <v>43739</v>
      </c>
      <c r="I62" s="147">
        <v>47391</v>
      </c>
      <c r="J62" s="87" t="s">
        <v>58</v>
      </c>
      <c r="K62" s="52"/>
      <c r="L62" s="52" t="s">
        <v>913</v>
      </c>
      <c r="M62" s="178" t="s">
        <v>1709</v>
      </c>
      <c r="N62" s="52" t="s">
        <v>1711</v>
      </c>
      <c r="O62" s="53">
        <v>43796</v>
      </c>
      <c r="P62" s="61">
        <v>43888</v>
      </c>
      <c r="Q62" s="52"/>
      <c r="R62" s="52">
        <v>17</v>
      </c>
      <c r="S62" s="52">
        <v>0</v>
      </c>
      <c r="T62" s="533">
        <v>105.25</v>
      </c>
      <c r="U62" s="533">
        <v>1789.25</v>
      </c>
      <c r="V62" s="52"/>
      <c r="W62" s="93" t="s">
        <v>1810</v>
      </c>
      <c r="X62" s="52" t="s">
        <v>1889</v>
      </c>
    </row>
    <row r="63" spans="1:25" s="339" customFormat="1" ht="45" x14ac:dyDescent="0.25">
      <c r="A63" s="52">
        <v>54</v>
      </c>
      <c r="B63" s="52" t="s">
        <v>103</v>
      </c>
      <c r="C63" s="52" t="s">
        <v>16</v>
      </c>
      <c r="D63" s="52" t="s">
        <v>1694</v>
      </c>
      <c r="E63" s="53">
        <v>43754</v>
      </c>
      <c r="F63" s="267">
        <v>0.4055555555555555</v>
      </c>
      <c r="G63" s="52" t="s">
        <v>1696</v>
      </c>
      <c r="H63" s="147">
        <v>43739</v>
      </c>
      <c r="I63" s="147">
        <v>47391</v>
      </c>
      <c r="J63" s="87" t="s">
        <v>58</v>
      </c>
      <c r="K63" s="52"/>
      <c r="L63" s="52" t="s">
        <v>913</v>
      </c>
      <c r="M63" s="178" t="s">
        <v>1710</v>
      </c>
      <c r="N63" s="52" t="s">
        <v>1712</v>
      </c>
      <c r="O63" s="53">
        <v>43796</v>
      </c>
      <c r="P63" s="61">
        <v>43888</v>
      </c>
      <c r="Q63" s="93"/>
      <c r="R63" s="93">
        <v>17</v>
      </c>
      <c r="S63" s="93">
        <v>0</v>
      </c>
      <c r="T63" s="531">
        <v>105.25</v>
      </c>
      <c r="U63" s="531">
        <v>1789.25</v>
      </c>
      <c r="V63" s="93"/>
      <c r="W63" s="93" t="s">
        <v>1886</v>
      </c>
      <c r="X63" s="52" t="s">
        <v>1887</v>
      </c>
    </row>
    <row r="64" spans="1:25" s="339" customFormat="1" ht="45" x14ac:dyDescent="0.25">
      <c r="A64" s="52">
        <v>55</v>
      </c>
      <c r="B64" s="52" t="s">
        <v>103</v>
      </c>
      <c r="C64" s="52" t="s">
        <v>16</v>
      </c>
      <c r="D64" s="52" t="s">
        <v>1695</v>
      </c>
      <c r="E64" s="53">
        <v>43754</v>
      </c>
      <c r="F64" s="267">
        <v>0.40763888888888888</v>
      </c>
      <c r="G64" s="52" t="s">
        <v>1697</v>
      </c>
      <c r="H64" s="147">
        <v>43739</v>
      </c>
      <c r="I64" s="147">
        <v>47391</v>
      </c>
      <c r="J64" s="87" t="s">
        <v>58</v>
      </c>
      <c r="K64" s="52"/>
      <c r="L64" s="52" t="s">
        <v>913</v>
      </c>
      <c r="M64" s="178" t="s">
        <v>1723</v>
      </c>
      <c r="N64" s="52" t="s">
        <v>1724</v>
      </c>
      <c r="O64" s="53">
        <v>43796</v>
      </c>
      <c r="P64" s="61">
        <v>43888</v>
      </c>
      <c r="Q64" s="52"/>
      <c r="R64" s="52">
        <v>15</v>
      </c>
      <c r="S64" s="52">
        <v>0</v>
      </c>
      <c r="T64" s="533">
        <v>105.25</v>
      </c>
      <c r="U64" s="533">
        <v>1578.75</v>
      </c>
      <c r="V64" s="52"/>
      <c r="W64" s="93" t="s">
        <v>1886</v>
      </c>
      <c r="X64" s="52" t="s">
        <v>1887</v>
      </c>
    </row>
    <row r="65" spans="1:25" s="339" customFormat="1" ht="45" x14ac:dyDescent="0.25">
      <c r="A65" s="52">
        <v>56</v>
      </c>
      <c r="B65" s="52" t="s">
        <v>103</v>
      </c>
      <c r="C65" s="52" t="s">
        <v>16</v>
      </c>
      <c r="D65" s="52" t="s">
        <v>1752</v>
      </c>
      <c r="E65" s="53">
        <v>43791</v>
      </c>
      <c r="F65" s="62" t="s">
        <v>1753</v>
      </c>
      <c r="G65" s="52" t="s">
        <v>1754</v>
      </c>
      <c r="H65" s="53">
        <v>43770</v>
      </c>
      <c r="I65" s="52" t="s">
        <v>1690</v>
      </c>
      <c r="J65" s="87" t="s">
        <v>58</v>
      </c>
      <c r="K65" s="52"/>
      <c r="L65" s="52" t="s">
        <v>913</v>
      </c>
      <c r="M65" s="178" t="s">
        <v>1782</v>
      </c>
      <c r="N65" s="52" t="s">
        <v>1785</v>
      </c>
      <c r="O65" s="53">
        <v>43847</v>
      </c>
      <c r="P65" s="61">
        <v>43938</v>
      </c>
      <c r="Q65" s="52"/>
      <c r="R65" s="52">
        <v>26</v>
      </c>
      <c r="S65" s="52">
        <v>21</v>
      </c>
      <c r="T65" s="533">
        <v>105.25</v>
      </c>
      <c r="U65" s="533">
        <v>4946.75</v>
      </c>
      <c r="V65" s="52"/>
      <c r="W65" s="93" t="s">
        <v>2036</v>
      </c>
      <c r="X65" s="52" t="s">
        <v>1788</v>
      </c>
    </row>
    <row r="66" spans="1:25" s="339" customFormat="1" ht="45" x14ac:dyDescent="0.25">
      <c r="A66" s="52">
        <v>57</v>
      </c>
      <c r="B66" s="52" t="s">
        <v>103</v>
      </c>
      <c r="C66" s="52" t="s">
        <v>16</v>
      </c>
      <c r="D66" s="52" t="s">
        <v>1755</v>
      </c>
      <c r="E66" s="53">
        <v>43791</v>
      </c>
      <c r="F66" s="62" t="s">
        <v>1756</v>
      </c>
      <c r="G66" s="52" t="s">
        <v>1757</v>
      </c>
      <c r="H66" s="53">
        <v>43770</v>
      </c>
      <c r="I66" s="52" t="s">
        <v>1690</v>
      </c>
      <c r="J66" s="87" t="s">
        <v>58</v>
      </c>
      <c r="K66" s="52"/>
      <c r="L66" s="52" t="s">
        <v>913</v>
      </c>
      <c r="M66" s="178" t="s">
        <v>1783</v>
      </c>
      <c r="N66" s="52" t="s">
        <v>1786</v>
      </c>
      <c r="O66" s="53">
        <v>43847</v>
      </c>
      <c r="P66" s="61">
        <v>43938</v>
      </c>
      <c r="Q66" s="52"/>
      <c r="R66" s="52">
        <v>9</v>
      </c>
      <c r="S66" s="52">
        <v>0</v>
      </c>
      <c r="T66" s="533">
        <v>105.25</v>
      </c>
      <c r="U66" s="533">
        <v>947.25</v>
      </c>
      <c r="V66" s="52"/>
      <c r="W66" s="93" t="s">
        <v>2036</v>
      </c>
      <c r="X66" s="52" t="s">
        <v>2037</v>
      </c>
    </row>
    <row r="67" spans="1:25" s="339" customFormat="1" ht="45" x14ac:dyDescent="0.25">
      <c r="A67" s="52">
        <v>58</v>
      </c>
      <c r="B67" s="52" t="s">
        <v>103</v>
      </c>
      <c r="C67" s="52" t="s">
        <v>16</v>
      </c>
      <c r="D67" s="52" t="s">
        <v>1758</v>
      </c>
      <c r="E67" s="53">
        <v>43791</v>
      </c>
      <c r="F67" s="62" t="s">
        <v>1760</v>
      </c>
      <c r="G67" s="52" t="s">
        <v>1759</v>
      </c>
      <c r="H67" s="53">
        <v>43770</v>
      </c>
      <c r="I67" s="52" t="s">
        <v>1690</v>
      </c>
      <c r="J67" s="87" t="s">
        <v>58</v>
      </c>
      <c r="K67" s="52"/>
      <c r="L67" s="52" t="s">
        <v>913</v>
      </c>
      <c r="M67" s="178" t="s">
        <v>1784</v>
      </c>
      <c r="N67" s="52" t="s">
        <v>1787</v>
      </c>
      <c r="O67" s="53">
        <v>43847</v>
      </c>
      <c r="P67" s="61">
        <v>43938</v>
      </c>
      <c r="Q67" s="52"/>
      <c r="R67" s="52">
        <v>2</v>
      </c>
      <c r="S67" s="52">
        <v>0</v>
      </c>
      <c r="T67" s="533">
        <v>105.25</v>
      </c>
      <c r="U67" s="533">
        <v>210.5</v>
      </c>
      <c r="V67" s="52"/>
      <c r="W67" s="93" t="s">
        <v>2036</v>
      </c>
      <c r="X67" s="52" t="s">
        <v>1788</v>
      </c>
    </row>
    <row r="68" spans="1:25" s="339" customFormat="1" ht="60" x14ac:dyDescent="0.25">
      <c r="A68" s="52">
        <v>59</v>
      </c>
      <c r="B68" s="52" t="s">
        <v>103</v>
      </c>
      <c r="C68" s="52" t="s">
        <v>16</v>
      </c>
      <c r="D68" s="52" t="s">
        <v>1985</v>
      </c>
      <c r="E68" s="53">
        <v>43937</v>
      </c>
      <c r="F68" s="52" t="s">
        <v>1986</v>
      </c>
      <c r="G68" s="52" t="s">
        <v>1987</v>
      </c>
      <c r="H68" s="53">
        <v>43952</v>
      </c>
      <c r="I68" s="53">
        <v>47848</v>
      </c>
      <c r="J68" s="431" t="s">
        <v>58</v>
      </c>
      <c r="K68" s="52"/>
      <c r="L68" s="52" t="s">
        <v>913</v>
      </c>
      <c r="M68" s="178" t="s">
        <v>2060</v>
      </c>
      <c r="N68" s="178" t="s">
        <v>2061</v>
      </c>
      <c r="O68" s="53">
        <v>44007</v>
      </c>
      <c r="P68" s="53">
        <v>44099</v>
      </c>
      <c r="Q68" s="52"/>
      <c r="R68" s="52">
        <v>3</v>
      </c>
      <c r="S68" s="52"/>
      <c r="T68" s="533">
        <v>105.25</v>
      </c>
      <c r="U68" s="533">
        <v>315.75</v>
      </c>
      <c r="V68" s="52"/>
      <c r="W68" s="93" t="s">
        <v>2260</v>
      </c>
      <c r="X68" s="52" t="s">
        <v>1826</v>
      </c>
      <c r="Y68" s="339" t="s">
        <v>2096</v>
      </c>
    </row>
    <row r="69" spans="1:25" s="339" customFormat="1" ht="90" x14ac:dyDescent="0.25">
      <c r="A69" s="52">
        <v>60</v>
      </c>
      <c r="B69" s="52" t="s">
        <v>103</v>
      </c>
      <c r="C69" s="52" t="s">
        <v>16</v>
      </c>
      <c r="D69" s="52" t="s">
        <v>1988</v>
      </c>
      <c r="E69" s="53">
        <v>43937</v>
      </c>
      <c r="F69" s="52" t="s">
        <v>1989</v>
      </c>
      <c r="G69" s="52" t="s">
        <v>1990</v>
      </c>
      <c r="H69" s="53">
        <v>43952</v>
      </c>
      <c r="I69" s="53">
        <v>47848</v>
      </c>
      <c r="J69" s="436" t="s">
        <v>58</v>
      </c>
      <c r="K69" s="52"/>
      <c r="L69" s="52"/>
      <c r="M69" s="178" t="s">
        <v>2085</v>
      </c>
      <c r="N69" s="52" t="s">
        <v>2086</v>
      </c>
      <c r="O69" s="53">
        <v>44015</v>
      </c>
      <c r="P69" s="53">
        <v>44107</v>
      </c>
      <c r="Q69" s="52"/>
      <c r="R69" s="52">
        <v>10</v>
      </c>
      <c r="S69" s="52"/>
      <c r="T69" s="533">
        <v>105.25</v>
      </c>
      <c r="U69" s="533">
        <v>1052.5</v>
      </c>
      <c r="V69" s="52"/>
      <c r="W69" s="93" t="s">
        <v>2261</v>
      </c>
      <c r="X69" s="52" t="s">
        <v>1826</v>
      </c>
      <c r="Y69" s="339" t="s">
        <v>2096</v>
      </c>
    </row>
    <row r="70" spans="1:25" s="247" customFormat="1" ht="30" x14ac:dyDescent="0.25">
      <c r="A70" s="649"/>
      <c r="B70" s="649"/>
      <c r="C70" s="649"/>
      <c r="D70" s="649"/>
      <c r="E70" s="96"/>
      <c r="F70" s="649"/>
      <c r="G70" s="649"/>
      <c r="H70" s="96"/>
      <c r="I70" s="96"/>
      <c r="J70" s="110"/>
      <c r="K70" s="649"/>
      <c r="L70" s="649"/>
      <c r="M70" s="95" t="s">
        <v>4097</v>
      </c>
      <c r="N70" s="95"/>
      <c r="O70" s="96"/>
      <c r="P70" s="96"/>
      <c r="Q70" s="649"/>
      <c r="R70" s="649"/>
      <c r="S70" s="649"/>
      <c r="T70" s="957"/>
      <c r="U70" s="957"/>
      <c r="V70" s="649"/>
      <c r="W70" s="958"/>
      <c r="X70" s="649"/>
    </row>
    <row r="71" spans="1:25" s="339" customFormat="1" ht="60" x14ac:dyDescent="0.25">
      <c r="A71" s="52">
        <v>61</v>
      </c>
      <c r="B71" s="52" t="s">
        <v>103</v>
      </c>
      <c r="C71" s="52" t="s">
        <v>16</v>
      </c>
      <c r="D71" s="52" t="s">
        <v>1991</v>
      </c>
      <c r="E71" s="53">
        <v>43937</v>
      </c>
      <c r="F71" s="52" t="s">
        <v>1992</v>
      </c>
      <c r="G71" s="52" t="s">
        <v>1993</v>
      </c>
      <c r="H71" s="53">
        <v>43952</v>
      </c>
      <c r="I71" s="53">
        <v>47848</v>
      </c>
      <c r="J71" s="431" t="s">
        <v>58</v>
      </c>
      <c r="K71" s="52"/>
      <c r="L71" s="52"/>
      <c r="M71" s="178" t="s">
        <v>2087</v>
      </c>
      <c r="N71" s="178" t="s">
        <v>2088</v>
      </c>
      <c r="O71" s="53">
        <v>44007</v>
      </c>
      <c r="P71" s="53">
        <v>44099</v>
      </c>
      <c r="Q71" s="52"/>
      <c r="R71" s="52">
        <v>14</v>
      </c>
      <c r="S71" s="52"/>
      <c r="T71" s="533">
        <v>105.25</v>
      </c>
      <c r="U71" s="533">
        <v>1473.5</v>
      </c>
      <c r="V71" s="52"/>
      <c r="W71" s="93" t="s">
        <v>2259</v>
      </c>
      <c r="X71" s="52" t="s">
        <v>1826</v>
      </c>
      <c r="Y71" s="339" t="s">
        <v>2096</v>
      </c>
    </row>
    <row r="72" spans="1:25" s="339" customFormat="1" ht="45" x14ac:dyDescent="0.25">
      <c r="A72" s="52">
        <v>62</v>
      </c>
      <c r="B72" s="178" t="s">
        <v>319</v>
      </c>
      <c r="C72" s="52" t="s">
        <v>16</v>
      </c>
      <c r="D72" s="52" t="s">
        <v>2006</v>
      </c>
      <c r="E72" s="53">
        <v>43944</v>
      </c>
      <c r="F72" s="62" t="s">
        <v>2009</v>
      </c>
      <c r="G72" s="52" t="s">
        <v>2007</v>
      </c>
      <c r="H72" s="53">
        <v>43922</v>
      </c>
      <c r="I72" s="53">
        <v>47574</v>
      </c>
      <c r="J72" s="437" t="s">
        <v>58</v>
      </c>
      <c r="K72" s="52"/>
      <c r="L72" s="52" t="s">
        <v>2008</v>
      </c>
      <c r="M72" s="178" t="s">
        <v>2089</v>
      </c>
      <c r="N72" s="178" t="s">
        <v>2090</v>
      </c>
      <c r="O72" s="53">
        <v>44019</v>
      </c>
      <c r="P72" s="53">
        <v>44111</v>
      </c>
      <c r="Q72" s="52"/>
      <c r="R72" s="52">
        <v>39</v>
      </c>
      <c r="S72" s="52">
        <v>23</v>
      </c>
      <c r="T72" s="533">
        <v>105.25</v>
      </c>
      <c r="U72" s="533">
        <v>6525.5</v>
      </c>
      <c r="V72" s="52"/>
      <c r="W72" s="93" t="s">
        <v>2293</v>
      </c>
      <c r="X72" s="52" t="s">
        <v>2091</v>
      </c>
      <c r="Y72" s="339" t="s">
        <v>2096</v>
      </c>
    </row>
    <row r="73" spans="1:25" s="339" customFormat="1" ht="45" x14ac:dyDescent="0.25">
      <c r="A73" s="52">
        <v>63</v>
      </c>
      <c r="B73" s="178" t="s">
        <v>319</v>
      </c>
      <c r="C73" s="52" t="s">
        <v>16</v>
      </c>
      <c r="D73" s="52" t="s">
        <v>2010</v>
      </c>
      <c r="E73" s="53">
        <v>43944</v>
      </c>
      <c r="F73" s="62" t="s">
        <v>1763</v>
      </c>
      <c r="G73" s="52" t="s">
        <v>2011</v>
      </c>
      <c r="H73" s="53">
        <v>43922</v>
      </c>
      <c r="I73" s="53">
        <v>47574</v>
      </c>
      <c r="J73" s="437" t="s">
        <v>58</v>
      </c>
      <c r="K73" s="52"/>
      <c r="L73" s="52" t="s">
        <v>2008</v>
      </c>
      <c r="M73" s="178" t="s">
        <v>2092</v>
      </c>
      <c r="N73" s="178" t="s">
        <v>2093</v>
      </c>
      <c r="O73" s="53">
        <v>44019</v>
      </c>
      <c r="P73" s="53">
        <v>44111</v>
      </c>
      <c r="Q73" s="52"/>
      <c r="R73" s="52">
        <v>3</v>
      </c>
      <c r="S73" s="52">
        <v>36</v>
      </c>
      <c r="T73" s="533">
        <v>105.25</v>
      </c>
      <c r="U73" s="533">
        <v>4104.75</v>
      </c>
      <c r="V73" s="52"/>
      <c r="W73" s="93" t="s">
        <v>2294</v>
      </c>
      <c r="X73" s="52" t="s">
        <v>2091</v>
      </c>
      <c r="Y73" s="339" t="s">
        <v>2096</v>
      </c>
    </row>
    <row r="74" spans="1:25" s="339" customFormat="1" ht="60" x14ac:dyDescent="0.25">
      <c r="A74" s="52">
        <v>64</v>
      </c>
      <c r="B74" s="178" t="s">
        <v>103</v>
      </c>
      <c r="C74" s="315" t="s">
        <v>16</v>
      </c>
      <c r="D74" s="52" t="s">
        <v>2142</v>
      </c>
      <c r="E74" s="53">
        <v>44042</v>
      </c>
      <c r="F74" s="52" t="s">
        <v>2028</v>
      </c>
      <c r="G74" s="52" t="s">
        <v>2143</v>
      </c>
      <c r="H74" s="53">
        <v>44053</v>
      </c>
      <c r="I74" s="53">
        <v>47848</v>
      </c>
      <c r="J74" s="52" t="s">
        <v>58</v>
      </c>
      <c r="K74" s="52"/>
      <c r="L74" s="52" t="s">
        <v>913</v>
      </c>
      <c r="M74" s="178" t="s">
        <v>2147</v>
      </c>
      <c r="N74" s="178" t="s">
        <v>2148</v>
      </c>
      <c r="O74" s="53">
        <v>44158</v>
      </c>
      <c r="P74" s="53">
        <v>44250</v>
      </c>
      <c r="Q74" s="52"/>
      <c r="R74" s="52">
        <v>11</v>
      </c>
      <c r="S74" s="52"/>
      <c r="T74" s="533">
        <v>105.25</v>
      </c>
      <c r="U74" s="533">
        <v>1157.75</v>
      </c>
      <c r="V74" s="52"/>
      <c r="W74" s="93" t="s">
        <v>2357</v>
      </c>
      <c r="X74" s="52" t="s">
        <v>1826</v>
      </c>
      <c r="Y74" s="339" t="s">
        <v>2149</v>
      </c>
    </row>
    <row r="75" spans="1:25" s="339" customFormat="1" ht="75" x14ac:dyDescent="0.25">
      <c r="A75" s="52">
        <v>65</v>
      </c>
      <c r="B75" s="178" t="s">
        <v>2282</v>
      </c>
      <c r="C75" s="315" t="s">
        <v>390</v>
      </c>
      <c r="D75" s="52" t="s">
        <v>2283</v>
      </c>
      <c r="E75" s="53">
        <v>44217</v>
      </c>
      <c r="F75" s="52" t="s">
        <v>2284</v>
      </c>
      <c r="G75" s="52" t="s">
        <v>2285</v>
      </c>
      <c r="H75" s="53">
        <v>44228</v>
      </c>
      <c r="I75" s="52"/>
      <c r="J75" s="52" t="s">
        <v>2286</v>
      </c>
      <c r="K75" s="52"/>
      <c r="L75" s="52" t="s">
        <v>2287</v>
      </c>
      <c r="M75" s="178" t="s">
        <v>2297</v>
      </c>
      <c r="N75" s="178" t="s">
        <v>2298</v>
      </c>
      <c r="O75" s="53">
        <v>44259</v>
      </c>
      <c r="P75" s="52" t="s">
        <v>484</v>
      </c>
      <c r="Q75" s="52"/>
      <c r="R75" s="52">
        <v>1</v>
      </c>
      <c r="S75" s="52"/>
      <c r="T75" s="533">
        <v>105.25</v>
      </c>
      <c r="U75" s="533">
        <v>105.25</v>
      </c>
      <c r="V75" s="52"/>
      <c r="W75" s="93" t="s">
        <v>2303</v>
      </c>
      <c r="X75" s="52"/>
      <c r="Y75" s="339" t="s">
        <v>2299</v>
      </c>
    </row>
    <row r="76" spans="1:25" s="339" customFormat="1" ht="45" x14ac:dyDescent="0.25">
      <c r="A76" s="52">
        <v>66</v>
      </c>
      <c r="B76" s="178" t="s">
        <v>2300</v>
      </c>
      <c r="C76" s="315"/>
      <c r="D76" s="52"/>
      <c r="E76" s="52"/>
      <c r="F76" s="52"/>
      <c r="G76" s="52"/>
      <c r="H76" s="52"/>
      <c r="I76" s="52"/>
      <c r="J76" s="52" t="s">
        <v>58</v>
      </c>
      <c r="K76" s="52"/>
      <c r="L76" s="52" t="s">
        <v>183</v>
      </c>
      <c r="M76" s="178" t="s">
        <v>2301</v>
      </c>
      <c r="N76" s="52" t="s">
        <v>2302</v>
      </c>
      <c r="O76" s="53">
        <v>44285</v>
      </c>
      <c r="P76" s="53">
        <v>44377</v>
      </c>
      <c r="Q76" s="52"/>
      <c r="R76" s="52"/>
      <c r="S76" s="52"/>
      <c r="T76" s="533">
        <f>U76/1.2</f>
        <v>5350.2083333333339</v>
      </c>
      <c r="U76" s="533">
        <v>6420.25</v>
      </c>
      <c r="V76" s="52"/>
      <c r="W76" s="52" t="s">
        <v>2617</v>
      </c>
      <c r="X76" s="52"/>
      <c r="Y76" s="339" t="s">
        <v>2547</v>
      </c>
    </row>
    <row r="77" spans="1:25" s="339" customFormat="1" ht="45" x14ac:dyDescent="0.25">
      <c r="A77" s="52">
        <v>67</v>
      </c>
      <c r="B77" s="178" t="s">
        <v>2321</v>
      </c>
      <c r="C77" s="315" t="s">
        <v>35</v>
      </c>
      <c r="D77" s="52" t="s">
        <v>2322</v>
      </c>
      <c r="E77" s="53">
        <v>44278</v>
      </c>
      <c r="F77" s="52" t="s">
        <v>1442</v>
      </c>
      <c r="G77" s="52" t="s">
        <v>2323</v>
      </c>
      <c r="H77" s="53">
        <v>44278</v>
      </c>
      <c r="I77" s="53">
        <v>47938</v>
      </c>
      <c r="J77" s="52" t="s">
        <v>58</v>
      </c>
      <c r="K77" s="52"/>
      <c r="L77" s="52"/>
      <c r="M77" s="1024" t="s">
        <v>2349</v>
      </c>
      <c r="N77" s="1024" t="s">
        <v>2350</v>
      </c>
      <c r="O77" s="1026">
        <v>44309</v>
      </c>
      <c r="P77" s="1026">
        <v>44400</v>
      </c>
      <c r="Q77" s="52"/>
      <c r="R77" s="1024">
        <v>15</v>
      </c>
      <c r="S77" s="52"/>
      <c r="T77" s="1027">
        <v>105.25</v>
      </c>
      <c r="U77" s="1027">
        <v>1578.75</v>
      </c>
      <c r="V77" s="52"/>
      <c r="W77" s="1029" t="s">
        <v>2911</v>
      </c>
      <c r="X77" s="52"/>
      <c r="Y77" s="1037" t="s">
        <v>2359</v>
      </c>
    </row>
    <row r="78" spans="1:25" s="339" customFormat="1" ht="45" x14ac:dyDescent="0.25">
      <c r="A78" s="52">
        <v>68</v>
      </c>
      <c r="B78" s="178" t="s">
        <v>2321</v>
      </c>
      <c r="C78" s="315" t="s">
        <v>35</v>
      </c>
      <c r="D78" s="52" t="s">
        <v>2324</v>
      </c>
      <c r="E78" s="53">
        <v>44278</v>
      </c>
      <c r="F78" s="52" t="s">
        <v>1442</v>
      </c>
      <c r="G78" s="52" t="s">
        <v>2325</v>
      </c>
      <c r="H78" s="53">
        <v>44278</v>
      </c>
      <c r="I78" s="53">
        <v>47938</v>
      </c>
      <c r="J78" s="52" t="s">
        <v>58</v>
      </c>
      <c r="K78" s="52"/>
      <c r="L78" s="52"/>
      <c r="M78" s="1025"/>
      <c r="N78" s="1025"/>
      <c r="O78" s="1025"/>
      <c r="P78" s="1025"/>
      <c r="Q78" s="52"/>
      <c r="R78" s="1025"/>
      <c r="S78" s="52"/>
      <c r="T78" s="1028"/>
      <c r="U78" s="1028"/>
      <c r="V78" s="52"/>
      <c r="W78" s="1030"/>
      <c r="X78" s="52"/>
      <c r="Y78" s="1037"/>
    </row>
    <row r="79" spans="1:25" s="285" customFormat="1" ht="75" x14ac:dyDescent="0.25">
      <c r="A79" s="556">
        <v>69</v>
      </c>
      <c r="B79" s="557" t="s">
        <v>103</v>
      </c>
      <c r="C79" s="558" t="s">
        <v>16</v>
      </c>
      <c r="D79" s="556" t="s">
        <v>2334</v>
      </c>
      <c r="E79" s="107">
        <v>44279</v>
      </c>
      <c r="F79" s="556" t="s">
        <v>1644</v>
      </c>
      <c r="G79" s="556" t="s">
        <v>2335</v>
      </c>
      <c r="H79" s="107">
        <v>44287</v>
      </c>
      <c r="I79" s="107">
        <v>48213</v>
      </c>
      <c r="J79" s="556" t="s">
        <v>17</v>
      </c>
      <c r="K79" s="556" t="s">
        <v>2510</v>
      </c>
      <c r="L79" s="556" t="s">
        <v>2336</v>
      </c>
      <c r="M79" s="557" t="s">
        <v>2370</v>
      </c>
      <c r="N79" s="557" t="s">
        <v>2518</v>
      </c>
      <c r="O79" s="556" t="s">
        <v>2381</v>
      </c>
      <c r="P79" s="556" t="s">
        <v>484</v>
      </c>
      <c r="Q79" s="556"/>
      <c r="R79" s="556">
        <v>13</v>
      </c>
      <c r="S79" s="556"/>
      <c r="T79" s="532">
        <v>105.25</v>
      </c>
      <c r="U79" s="532">
        <v>1368.25</v>
      </c>
      <c r="V79" s="556"/>
      <c r="W79" s="115" t="s">
        <v>1017</v>
      </c>
      <c r="X79" s="556"/>
      <c r="Y79" s="285" t="s">
        <v>2378</v>
      </c>
    </row>
    <row r="80" spans="1:25" s="284" customFormat="1" ht="60" x14ac:dyDescent="0.25">
      <c r="A80" s="58" t="s">
        <v>2516</v>
      </c>
      <c r="B80" s="447" t="s">
        <v>103</v>
      </c>
      <c r="C80" s="60" t="s">
        <v>16</v>
      </c>
      <c r="D80" s="58" t="s">
        <v>2517</v>
      </c>
      <c r="E80" s="59">
        <v>44355</v>
      </c>
      <c r="F80" s="58"/>
      <c r="G80" s="58"/>
      <c r="H80" s="59"/>
      <c r="I80" s="59"/>
      <c r="J80" s="58" t="s">
        <v>2519</v>
      </c>
      <c r="K80" s="58"/>
      <c r="L80" s="58"/>
      <c r="M80" s="447"/>
      <c r="N80" s="447"/>
      <c r="O80" s="58"/>
      <c r="P80" s="58"/>
      <c r="Q80" s="58"/>
      <c r="R80" s="58"/>
      <c r="S80" s="58"/>
      <c r="T80" s="563"/>
      <c r="U80" s="563"/>
      <c r="V80" s="58"/>
      <c r="W80" s="509"/>
      <c r="X80" s="58"/>
    </row>
    <row r="81" spans="1:26" s="339" customFormat="1" ht="90" x14ac:dyDescent="0.25">
      <c r="A81" s="52">
        <v>70</v>
      </c>
      <c r="B81" s="178" t="s">
        <v>103</v>
      </c>
      <c r="C81" s="315" t="s">
        <v>16</v>
      </c>
      <c r="D81" s="52" t="s">
        <v>2344</v>
      </c>
      <c r="E81" s="53">
        <v>44285</v>
      </c>
      <c r="F81" s="52" t="s">
        <v>2341</v>
      </c>
      <c r="G81" s="52" t="s">
        <v>2345</v>
      </c>
      <c r="H81" s="53">
        <v>44287</v>
      </c>
      <c r="I81" s="53">
        <v>48213</v>
      </c>
      <c r="J81" s="52" t="s">
        <v>17</v>
      </c>
      <c r="K81" s="52"/>
      <c r="L81" s="52" t="s">
        <v>2336</v>
      </c>
      <c r="M81" s="178" t="s">
        <v>2369</v>
      </c>
      <c r="N81" s="178" t="s">
        <v>2368</v>
      </c>
      <c r="O81" s="53">
        <v>44336</v>
      </c>
      <c r="P81" s="53">
        <v>44428</v>
      </c>
      <c r="Q81" s="52"/>
      <c r="R81" s="52">
        <v>3</v>
      </c>
      <c r="S81" s="52"/>
      <c r="T81" s="533">
        <v>105.25</v>
      </c>
      <c r="U81" s="533">
        <v>315.75</v>
      </c>
      <c r="V81" s="52"/>
      <c r="W81" s="93" t="s">
        <v>2770</v>
      </c>
      <c r="X81" s="52"/>
      <c r="Y81" s="339" t="s">
        <v>2378</v>
      </c>
    </row>
    <row r="82" spans="1:26" s="339" customFormat="1" ht="90" x14ac:dyDescent="0.25">
      <c r="A82" s="52">
        <v>71</v>
      </c>
      <c r="B82" s="178" t="s">
        <v>103</v>
      </c>
      <c r="C82" s="315" t="s">
        <v>16</v>
      </c>
      <c r="D82" s="52" t="s">
        <v>2392</v>
      </c>
      <c r="E82" s="53">
        <v>44314</v>
      </c>
      <c r="F82" s="267">
        <v>0.36805555555555558</v>
      </c>
      <c r="G82" s="52" t="s">
        <v>2393</v>
      </c>
      <c r="H82" s="53">
        <v>44317</v>
      </c>
      <c r="I82" s="53">
        <v>48213</v>
      </c>
      <c r="J82" s="52" t="s">
        <v>17</v>
      </c>
      <c r="K82" s="52"/>
      <c r="L82" s="52" t="s">
        <v>2336</v>
      </c>
      <c r="M82" s="178" t="s">
        <v>2425</v>
      </c>
      <c r="N82" s="178" t="s">
        <v>2426</v>
      </c>
      <c r="O82" s="53">
        <v>44411</v>
      </c>
      <c r="P82" s="53">
        <v>44503</v>
      </c>
      <c r="Q82" s="52"/>
      <c r="R82" s="52">
        <v>35</v>
      </c>
      <c r="S82" s="52"/>
      <c r="T82" s="533">
        <v>105.25</v>
      </c>
      <c r="U82" s="533">
        <v>3683.75</v>
      </c>
      <c r="V82" s="52"/>
      <c r="W82" s="52" t="s">
        <v>2848</v>
      </c>
      <c r="X82" s="52"/>
      <c r="Y82" s="339" t="s">
        <v>2439</v>
      </c>
    </row>
    <row r="83" spans="1:26" ht="75" x14ac:dyDescent="0.25">
      <c r="A83" s="545">
        <v>72</v>
      </c>
      <c r="B83" s="67" t="s">
        <v>103</v>
      </c>
      <c r="C83" s="161" t="s">
        <v>16</v>
      </c>
      <c r="D83" s="545" t="s">
        <v>2394</v>
      </c>
      <c r="E83" s="546">
        <v>44314</v>
      </c>
      <c r="F83" s="544">
        <v>0.36805555555555558</v>
      </c>
      <c r="G83" s="306" t="s">
        <v>2395</v>
      </c>
      <c r="H83" s="546">
        <v>44317</v>
      </c>
      <c r="I83" s="546">
        <v>48213</v>
      </c>
      <c r="J83" s="545" t="s">
        <v>17</v>
      </c>
      <c r="L83" s="545" t="s">
        <v>2336</v>
      </c>
      <c r="M83" s="67"/>
      <c r="N83" s="545"/>
      <c r="O83" s="292"/>
      <c r="P83" s="545"/>
      <c r="Q83" s="545"/>
      <c r="R83" s="545"/>
      <c r="S83" s="545"/>
      <c r="T83" s="529"/>
      <c r="U83" s="529"/>
      <c r="V83" s="545"/>
      <c r="W83" s="248"/>
      <c r="X83" s="292"/>
    </row>
    <row r="84" spans="1:26" s="339" customFormat="1" ht="75" x14ac:dyDescent="0.25">
      <c r="A84" s="52">
        <v>73</v>
      </c>
      <c r="B84" s="178" t="s">
        <v>103</v>
      </c>
      <c r="C84" s="315" t="s">
        <v>16</v>
      </c>
      <c r="D84" s="52" t="s">
        <v>2396</v>
      </c>
      <c r="E84" s="53">
        <v>44314</v>
      </c>
      <c r="F84" s="267">
        <v>0.36805555555555558</v>
      </c>
      <c r="G84" s="52" t="s">
        <v>2397</v>
      </c>
      <c r="H84" s="53">
        <v>44317</v>
      </c>
      <c r="I84" s="53">
        <v>48213</v>
      </c>
      <c r="J84" s="52" t="s">
        <v>17</v>
      </c>
      <c r="K84" s="52"/>
      <c r="L84" s="52" t="s">
        <v>2336</v>
      </c>
      <c r="M84" s="178" t="s">
        <v>2423</v>
      </c>
      <c r="N84" s="52" t="s">
        <v>2424</v>
      </c>
      <c r="O84" s="53">
        <v>44363</v>
      </c>
      <c r="P84" s="53">
        <v>44455</v>
      </c>
      <c r="Q84" s="52"/>
      <c r="R84" s="52">
        <v>2</v>
      </c>
      <c r="S84" s="52"/>
      <c r="T84" s="533">
        <v>105.25</v>
      </c>
      <c r="U84" s="533">
        <v>210.5</v>
      </c>
      <c r="V84" s="52"/>
      <c r="W84" s="93" t="s">
        <v>2770</v>
      </c>
      <c r="X84" s="52"/>
      <c r="Y84" s="339" t="s">
        <v>2439</v>
      </c>
    </row>
    <row r="85" spans="1:26" ht="90" x14ac:dyDescent="0.25">
      <c r="A85" s="545">
        <v>74</v>
      </c>
      <c r="B85" s="67" t="s">
        <v>103</v>
      </c>
      <c r="C85" s="161" t="s">
        <v>16</v>
      </c>
      <c r="D85" s="306" t="s">
        <v>2398</v>
      </c>
      <c r="E85" s="546">
        <v>44314</v>
      </c>
      <c r="F85" s="544">
        <v>0.36805555555555558</v>
      </c>
      <c r="G85" s="306" t="s">
        <v>2399</v>
      </c>
      <c r="H85" s="546">
        <v>44317</v>
      </c>
      <c r="I85" s="546">
        <v>48213</v>
      </c>
      <c r="J85" s="545" t="s">
        <v>17</v>
      </c>
      <c r="L85" s="545" t="s">
        <v>2336</v>
      </c>
      <c r="M85" s="67"/>
      <c r="N85" s="292"/>
      <c r="O85" s="292"/>
      <c r="P85" s="292"/>
      <c r="Q85" s="292"/>
      <c r="R85" s="292"/>
      <c r="S85" s="292"/>
      <c r="T85" s="529"/>
      <c r="U85" s="529"/>
      <c r="V85" s="292"/>
      <c r="W85" s="292"/>
      <c r="X85" s="292"/>
    </row>
    <row r="86" spans="1:26" ht="90" x14ac:dyDescent="0.25">
      <c r="A86" s="306">
        <v>75</v>
      </c>
      <c r="B86" s="67" t="s">
        <v>2416</v>
      </c>
      <c r="C86" s="161" t="s">
        <v>2417</v>
      </c>
      <c r="G86" s="306" t="s">
        <v>2413</v>
      </c>
      <c r="M86" s="545" t="s">
        <v>2415</v>
      </c>
      <c r="N86" s="292" t="s">
        <v>2414</v>
      </c>
      <c r="O86" s="545" t="s">
        <v>2552</v>
      </c>
      <c r="P86" s="292" t="s">
        <v>484</v>
      </c>
      <c r="Q86" s="292"/>
      <c r="R86" s="292">
        <v>191</v>
      </c>
      <c r="S86" s="292"/>
      <c r="T86" s="529">
        <v>105.25</v>
      </c>
      <c r="U86" s="529">
        <v>20102.75</v>
      </c>
      <c r="V86" s="292"/>
      <c r="W86" s="292"/>
      <c r="X86" s="292"/>
      <c r="Y86" s="130" t="s">
        <v>2433</v>
      </c>
    </row>
    <row r="87" spans="1:26" s="339" customFormat="1" ht="75" x14ac:dyDescent="0.25">
      <c r="A87" s="52">
        <v>75</v>
      </c>
      <c r="B87" s="178" t="s">
        <v>103</v>
      </c>
      <c r="C87" s="315" t="s">
        <v>16</v>
      </c>
      <c r="D87" s="52" t="s">
        <v>2473</v>
      </c>
      <c r="E87" s="53">
        <v>44347</v>
      </c>
      <c r="F87" s="267">
        <v>0.60416666666666663</v>
      </c>
      <c r="G87" s="52" t="s">
        <v>2474</v>
      </c>
      <c r="H87" s="53">
        <v>44287</v>
      </c>
      <c r="I87" s="53">
        <v>44561</v>
      </c>
      <c r="J87" s="52" t="s">
        <v>17</v>
      </c>
      <c r="K87" s="52"/>
      <c r="L87" s="52" t="s">
        <v>2336</v>
      </c>
      <c r="M87" s="178" t="s">
        <v>2545</v>
      </c>
      <c r="N87" s="178" t="s">
        <v>2546</v>
      </c>
      <c r="O87" s="53">
        <v>44411</v>
      </c>
      <c r="P87" s="53">
        <v>44503</v>
      </c>
      <c r="Q87" s="52"/>
      <c r="R87" s="52">
        <v>3</v>
      </c>
      <c r="S87" s="52">
        <v>2</v>
      </c>
      <c r="T87" s="533">
        <v>105.25</v>
      </c>
      <c r="U87" s="533">
        <v>526.25</v>
      </c>
      <c r="V87" s="52"/>
      <c r="W87" s="93" t="s">
        <v>2848</v>
      </c>
      <c r="X87" s="52"/>
      <c r="Y87" s="339" t="s">
        <v>2548</v>
      </c>
    </row>
    <row r="88" spans="1:26" s="339" customFormat="1" ht="75" x14ac:dyDescent="0.25">
      <c r="A88" s="52">
        <v>76</v>
      </c>
      <c r="B88" s="178" t="s">
        <v>103</v>
      </c>
      <c r="C88" s="315" t="s">
        <v>16</v>
      </c>
      <c r="D88" s="52" t="s">
        <v>2477</v>
      </c>
      <c r="E88" s="53">
        <v>44347</v>
      </c>
      <c r="F88" s="267">
        <v>0.60416666666666663</v>
      </c>
      <c r="G88" s="52" t="s">
        <v>2478</v>
      </c>
      <c r="H88" s="53">
        <v>44287</v>
      </c>
      <c r="I88" s="53">
        <v>44561</v>
      </c>
      <c r="J88" s="52" t="s">
        <v>17</v>
      </c>
      <c r="K88" s="52"/>
      <c r="L88" s="52" t="s">
        <v>2336</v>
      </c>
      <c r="M88" s="178" t="s">
        <v>2522</v>
      </c>
      <c r="N88" s="178" t="s">
        <v>2520</v>
      </c>
      <c r="O88" s="53">
        <v>44411</v>
      </c>
      <c r="P88" s="53">
        <v>44503</v>
      </c>
      <c r="Q88" s="52"/>
      <c r="R88" s="52"/>
      <c r="S88" s="52">
        <v>3</v>
      </c>
      <c r="T88" s="533">
        <v>105.25</v>
      </c>
      <c r="U88" s="533">
        <v>315.75</v>
      </c>
      <c r="V88" s="52"/>
      <c r="W88" s="93" t="s">
        <v>2903</v>
      </c>
      <c r="X88" s="52"/>
      <c r="Y88" s="339" t="s">
        <v>2542</v>
      </c>
    </row>
    <row r="89" spans="1:26" s="339" customFormat="1" ht="75" x14ac:dyDescent="0.25">
      <c r="A89" s="52">
        <v>77</v>
      </c>
      <c r="B89" s="178" t="s">
        <v>103</v>
      </c>
      <c r="C89" s="315" t="s">
        <v>16</v>
      </c>
      <c r="D89" s="52" t="s">
        <v>2485</v>
      </c>
      <c r="E89" s="53">
        <v>44347</v>
      </c>
      <c r="F89" s="267">
        <v>0.60416666666666663</v>
      </c>
      <c r="G89" s="52" t="s">
        <v>2486</v>
      </c>
      <c r="H89" s="53">
        <v>44287</v>
      </c>
      <c r="I89" s="53">
        <v>44561</v>
      </c>
      <c r="J89" s="52" t="s">
        <v>17</v>
      </c>
      <c r="K89" s="52"/>
      <c r="L89" s="52" t="s">
        <v>2336</v>
      </c>
      <c r="M89" s="178" t="s">
        <v>2523</v>
      </c>
      <c r="N89" s="178" t="s">
        <v>2521</v>
      </c>
      <c r="O89" s="53">
        <v>44411</v>
      </c>
      <c r="P89" s="53">
        <v>44503</v>
      </c>
      <c r="Q89" s="52"/>
      <c r="R89" s="52"/>
      <c r="S89" s="52">
        <v>3</v>
      </c>
      <c r="T89" s="533">
        <v>105.25</v>
      </c>
      <c r="U89" s="533">
        <v>315.75</v>
      </c>
      <c r="V89" s="52"/>
      <c r="W89" s="93" t="s">
        <v>1017</v>
      </c>
      <c r="X89" s="52"/>
      <c r="Y89" s="339" t="s">
        <v>2542</v>
      </c>
    </row>
    <row r="90" spans="1:26" s="339" customFormat="1" ht="75" x14ac:dyDescent="0.25">
      <c r="A90" s="52">
        <v>78</v>
      </c>
      <c r="B90" s="178" t="s">
        <v>103</v>
      </c>
      <c r="C90" s="315" t="s">
        <v>16</v>
      </c>
      <c r="D90" s="52" t="s">
        <v>2489</v>
      </c>
      <c r="E90" s="53">
        <v>44347</v>
      </c>
      <c r="F90" s="267">
        <v>0.60416666666666663</v>
      </c>
      <c r="G90" s="52" t="s">
        <v>2490</v>
      </c>
      <c r="H90" s="53">
        <v>44287</v>
      </c>
      <c r="I90" s="53">
        <v>44561</v>
      </c>
      <c r="J90" s="52" t="s">
        <v>17</v>
      </c>
      <c r="K90" s="52"/>
      <c r="L90" s="52" t="s">
        <v>2336</v>
      </c>
      <c r="M90" s="178" t="s">
        <v>2524</v>
      </c>
      <c r="N90" s="178" t="s">
        <v>2524</v>
      </c>
      <c r="O90" s="53">
        <v>44476</v>
      </c>
      <c r="P90" s="53">
        <v>44568</v>
      </c>
      <c r="Q90" s="52"/>
      <c r="R90" s="52"/>
      <c r="S90" s="52">
        <v>4</v>
      </c>
      <c r="T90" s="533">
        <v>105.25</v>
      </c>
      <c r="U90" s="533">
        <v>421</v>
      </c>
      <c r="V90" s="52"/>
      <c r="W90" s="93" t="s">
        <v>3069</v>
      </c>
      <c r="X90" s="52"/>
      <c r="Y90" s="339" t="s">
        <v>2542</v>
      </c>
    </row>
    <row r="91" spans="1:26" s="339" customFormat="1" ht="75" x14ac:dyDescent="0.25">
      <c r="A91" s="612">
        <v>79</v>
      </c>
      <c r="B91" s="252" t="s">
        <v>151</v>
      </c>
      <c r="C91" s="571" t="s">
        <v>16</v>
      </c>
      <c r="D91" s="612" t="s">
        <v>2526</v>
      </c>
      <c r="E91" s="613">
        <v>44362</v>
      </c>
      <c r="F91" s="398">
        <v>0.66666666666666663</v>
      </c>
      <c r="G91" s="612" t="s">
        <v>2527</v>
      </c>
      <c r="H91" s="613">
        <v>44348</v>
      </c>
      <c r="I91" s="613">
        <v>48213</v>
      </c>
      <c r="J91" s="612" t="s">
        <v>17</v>
      </c>
      <c r="K91" s="612"/>
      <c r="L91" s="612" t="s">
        <v>2528</v>
      </c>
      <c r="M91" s="52" t="s">
        <v>2588</v>
      </c>
      <c r="N91" s="52" t="s">
        <v>2589</v>
      </c>
      <c r="O91" s="53">
        <v>44537</v>
      </c>
      <c r="P91" s="53">
        <v>44627</v>
      </c>
      <c r="Q91" s="52"/>
      <c r="R91" s="52">
        <v>22</v>
      </c>
      <c r="S91" s="52">
        <v>2</v>
      </c>
      <c r="T91" s="533">
        <v>105.25</v>
      </c>
      <c r="U91" s="533">
        <v>2526</v>
      </c>
      <c r="V91" s="52"/>
      <c r="W91" s="93" t="s">
        <v>2911</v>
      </c>
      <c r="Y91" s="339" t="s">
        <v>2594</v>
      </c>
    </row>
    <row r="92" spans="1:26" s="815" customFormat="1" ht="75" x14ac:dyDescent="0.25">
      <c r="A92" s="815">
        <v>80</v>
      </c>
      <c r="B92" s="815" t="s">
        <v>409</v>
      </c>
      <c r="C92" s="895" t="s">
        <v>16</v>
      </c>
      <c r="D92" s="815" t="s">
        <v>2549</v>
      </c>
      <c r="E92" s="818">
        <v>44375</v>
      </c>
      <c r="F92" s="881">
        <v>0.60416666666666663</v>
      </c>
      <c r="G92" s="815" t="s">
        <v>2550</v>
      </c>
      <c r="H92" s="818">
        <v>44408</v>
      </c>
      <c r="I92" s="818">
        <v>45504</v>
      </c>
      <c r="J92" s="842" t="s">
        <v>17</v>
      </c>
      <c r="L92" s="815" t="s">
        <v>2551</v>
      </c>
      <c r="M92" s="815" t="s">
        <v>2590</v>
      </c>
      <c r="N92" s="815" t="s">
        <v>2591</v>
      </c>
      <c r="O92" s="818">
        <v>44418</v>
      </c>
      <c r="P92" s="818">
        <v>44510</v>
      </c>
      <c r="R92" s="815">
        <v>70</v>
      </c>
      <c r="S92" s="815">
        <v>26</v>
      </c>
      <c r="T92" s="819">
        <v>105.25</v>
      </c>
      <c r="U92" s="819">
        <v>10104</v>
      </c>
      <c r="W92" s="891" t="s">
        <v>2794</v>
      </c>
      <c r="Y92" s="815" t="s">
        <v>2595</v>
      </c>
    </row>
    <row r="93" spans="1:26" s="52" customFormat="1" ht="75" x14ac:dyDescent="0.25">
      <c r="A93" s="52">
        <v>81</v>
      </c>
      <c r="B93" s="52" t="s">
        <v>151</v>
      </c>
      <c r="C93" s="52" t="s">
        <v>16</v>
      </c>
      <c r="D93" s="52" t="s">
        <v>2580</v>
      </c>
      <c r="E93" s="53">
        <v>44383</v>
      </c>
      <c r="F93" s="267">
        <v>0.61111111111111105</v>
      </c>
      <c r="G93" s="52" t="s">
        <v>2581</v>
      </c>
      <c r="H93" s="53">
        <v>44378</v>
      </c>
      <c r="I93" s="53">
        <v>48213</v>
      </c>
      <c r="J93" s="607" t="s">
        <v>17</v>
      </c>
      <c r="L93" s="52" t="s">
        <v>2528</v>
      </c>
      <c r="M93" s="52" t="s">
        <v>2620</v>
      </c>
      <c r="N93" s="52" t="s">
        <v>2621</v>
      </c>
      <c r="O93" s="53">
        <v>44498</v>
      </c>
      <c r="P93" s="53">
        <v>44627</v>
      </c>
      <c r="R93" s="52">
        <v>25</v>
      </c>
      <c r="S93" s="52">
        <v>36</v>
      </c>
      <c r="T93" s="533">
        <v>105.25</v>
      </c>
      <c r="U93" s="533">
        <v>6420.25</v>
      </c>
      <c r="W93" s="93" t="s">
        <v>2911</v>
      </c>
      <c r="Y93" s="264" t="s">
        <v>2633</v>
      </c>
      <c r="Z93" s="52" t="s">
        <v>2627</v>
      </c>
    </row>
    <row r="94" spans="1:26" s="545" customFormat="1" ht="75" x14ac:dyDescent="0.25">
      <c r="A94" s="545">
        <v>82</v>
      </c>
      <c r="B94" s="545" t="s">
        <v>2662</v>
      </c>
      <c r="C94" s="545" t="s">
        <v>35</v>
      </c>
      <c r="D94" s="545" t="s">
        <v>2663</v>
      </c>
      <c r="E94" s="546">
        <v>44439</v>
      </c>
      <c r="F94" s="544">
        <v>0.5625</v>
      </c>
      <c r="G94" s="545" t="s">
        <v>2664</v>
      </c>
      <c r="H94" s="546">
        <v>44440</v>
      </c>
      <c r="I94" s="546">
        <v>61972</v>
      </c>
      <c r="J94" s="572" t="s">
        <v>17</v>
      </c>
      <c r="L94" s="545" t="s">
        <v>2665</v>
      </c>
      <c r="T94" s="529"/>
      <c r="U94" s="529"/>
    </row>
    <row r="95" spans="1:26" s="52" customFormat="1" ht="75" x14ac:dyDescent="0.25">
      <c r="A95" s="52">
        <v>83</v>
      </c>
      <c r="B95" s="803" t="s">
        <v>3769</v>
      </c>
      <c r="C95" s="52" t="s">
        <v>35</v>
      </c>
      <c r="D95" s="52" t="s">
        <v>2670</v>
      </c>
      <c r="E95" s="53">
        <v>44442</v>
      </c>
      <c r="F95" s="267">
        <v>0.61805555555555558</v>
      </c>
      <c r="G95" s="52" t="s">
        <v>2671</v>
      </c>
      <c r="H95" s="53">
        <v>44449</v>
      </c>
      <c r="I95" s="53" t="s">
        <v>2694</v>
      </c>
      <c r="J95" s="581" t="s">
        <v>17</v>
      </c>
      <c r="L95" s="52" t="s">
        <v>2665</v>
      </c>
      <c r="M95" s="52" t="s">
        <v>2691</v>
      </c>
      <c r="N95" s="52" t="s">
        <v>2692</v>
      </c>
      <c r="O95" s="53">
        <v>44453</v>
      </c>
      <c r="P95" s="53">
        <v>44544</v>
      </c>
      <c r="R95" s="52">
        <v>50</v>
      </c>
      <c r="T95" s="533">
        <v>105.25</v>
      </c>
      <c r="U95" s="533">
        <v>5262.5</v>
      </c>
      <c r="W95" s="93" t="s">
        <v>2754</v>
      </c>
      <c r="Y95" s="52" t="s">
        <v>2699</v>
      </c>
    </row>
    <row r="96" spans="1:26" s="664" customFormat="1" ht="45.75" customHeight="1" x14ac:dyDescent="0.25">
      <c r="A96" s="664" t="s">
        <v>3159</v>
      </c>
      <c r="B96" s="623" t="s">
        <v>3769</v>
      </c>
      <c r="D96" s="664" t="s">
        <v>3161</v>
      </c>
      <c r="E96" s="59"/>
      <c r="F96" s="687"/>
      <c r="G96" s="664" t="s">
        <v>3160</v>
      </c>
      <c r="H96" s="59"/>
      <c r="I96" s="59"/>
      <c r="J96" s="623"/>
      <c r="N96" s="664" t="s">
        <v>3770</v>
      </c>
      <c r="O96" s="59" t="s">
        <v>3831</v>
      </c>
      <c r="P96" s="59"/>
      <c r="T96" s="563"/>
      <c r="U96" s="563"/>
      <c r="W96" s="473"/>
    </row>
    <row r="97" spans="1:26" s="52" customFormat="1" ht="105" x14ac:dyDescent="0.25">
      <c r="A97" s="52">
        <v>84</v>
      </c>
      <c r="B97" s="52" t="s">
        <v>319</v>
      </c>
      <c r="C97" s="52" t="s">
        <v>16</v>
      </c>
      <c r="D97" s="52" t="s">
        <v>2695</v>
      </c>
      <c r="E97" s="53">
        <v>44453</v>
      </c>
      <c r="F97" s="267">
        <v>0.67708333333333337</v>
      </c>
      <c r="G97" s="52" t="s">
        <v>2696</v>
      </c>
      <c r="H97" s="53">
        <v>44501</v>
      </c>
      <c r="I97" s="53">
        <v>48153</v>
      </c>
      <c r="J97" s="604" t="s">
        <v>2697</v>
      </c>
      <c r="L97" s="52" t="s">
        <v>2698</v>
      </c>
      <c r="M97" s="52" t="s">
        <v>2727</v>
      </c>
      <c r="N97" s="52" t="s">
        <v>2726</v>
      </c>
      <c r="O97" s="53">
        <v>44498</v>
      </c>
      <c r="P97" s="53">
        <v>44590</v>
      </c>
      <c r="R97" s="52">
        <v>3</v>
      </c>
      <c r="S97" s="52">
        <v>13</v>
      </c>
      <c r="T97" s="533">
        <v>105.25</v>
      </c>
      <c r="U97" s="533">
        <v>1684</v>
      </c>
      <c r="W97" s="93" t="s">
        <v>2929</v>
      </c>
      <c r="Y97" s="52" t="s">
        <v>2730</v>
      </c>
    </row>
    <row r="98" spans="1:26" s="52" customFormat="1" ht="75" x14ac:dyDescent="0.25">
      <c r="A98" s="52">
        <v>85</v>
      </c>
      <c r="B98" s="52" t="s">
        <v>2723</v>
      </c>
      <c r="C98" s="52" t="s">
        <v>54</v>
      </c>
      <c r="D98" s="52" t="s">
        <v>2724</v>
      </c>
      <c r="E98" s="53">
        <v>44476</v>
      </c>
      <c r="F98" s="267">
        <v>0.41666666666666669</v>
      </c>
      <c r="G98" s="1024" t="s">
        <v>2725</v>
      </c>
      <c r="H98" s="53">
        <v>44479</v>
      </c>
      <c r="I98" s="53">
        <v>62011</v>
      </c>
      <c r="J98" s="599" t="s">
        <v>17</v>
      </c>
      <c r="L98" s="52" t="s">
        <v>2665</v>
      </c>
      <c r="M98" s="52" t="s">
        <v>2728</v>
      </c>
      <c r="N98" s="52" t="s">
        <v>2729</v>
      </c>
      <c r="O98" s="53">
        <v>44488</v>
      </c>
      <c r="P98" s="53">
        <v>44215</v>
      </c>
      <c r="R98" s="52">
        <v>6</v>
      </c>
      <c r="T98" s="533">
        <v>105.25</v>
      </c>
      <c r="U98" s="533">
        <v>631.5</v>
      </c>
      <c r="W98" s="93" t="s">
        <v>2754</v>
      </c>
      <c r="Y98" s="52" t="s">
        <v>2730</v>
      </c>
    </row>
    <row r="99" spans="1:26" s="664" customFormat="1" ht="60" x14ac:dyDescent="0.25">
      <c r="B99" s="664" t="s">
        <v>2723</v>
      </c>
      <c r="C99" s="623"/>
      <c r="E99" s="59"/>
      <c r="F99" s="687"/>
      <c r="G99" s="1033"/>
      <c r="H99" s="59"/>
      <c r="I99" s="59"/>
      <c r="J99" s="623"/>
      <c r="N99" s="664" t="s">
        <v>2736</v>
      </c>
      <c r="O99" s="59" t="s">
        <v>3832</v>
      </c>
      <c r="P99" s="59"/>
      <c r="T99" s="563"/>
      <c r="U99" s="563"/>
      <c r="W99" s="473"/>
    </row>
    <row r="100" spans="1:26" s="664" customFormat="1" ht="60" x14ac:dyDescent="0.25">
      <c r="A100" s="664" t="s">
        <v>3156</v>
      </c>
      <c r="B100" s="623" t="s">
        <v>3157</v>
      </c>
      <c r="C100" s="623" t="s">
        <v>35</v>
      </c>
      <c r="D100" s="664" t="s">
        <v>3158</v>
      </c>
      <c r="E100" s="59"/>
      <c r="F100" s="687"/>
      <c r="G100" s="1025"/>
      <c r="H100" s="59"/>
      <c r="I100" s="59"/>
      <c r="J100" s="623"/>
      <c r="N100" s="664" t="s">
        <v>3788</v>
      </c>
      <c r="O100" s="59" t="s">
        <v>3834</v>
      </c>
      <c r="P100" s="59"/>
      <c r="R100" s="664">
        <v>56</v>
      </c>
      <c r="T100" s="563">
        <v>105.25</v>
      </c>
      <c r="U100" s="563">
        <v>5894</v>
      </c>
      <c r="W100" s="473"/>
    </row>
    <row r="101" spans="1:26" s="628" customFormat="1" ht="105" x14ac:dyDescent="0.25">
      <c r="A101" s="628">
        <v>86</v>
      </c>
      <c r="B101" s="977" t="s">
        <v>319</v>
      </c>
      <c r="C101" s="977" t="s">
        <v>16</v>
      </c>
      <c r="D101" s="628" t="s">
        <v>2744</v>
      </c>
      <c r="E101" s="107">
        <v>44503</v>
      </c>
      <c r="F101" s="629">
        <v>0.52777777777777779</v>
      </c>
      <c r="G101" s="628" t="s">
        <v>2745</v>
      </c>
      <c r="H101" s="107">
        <v>44562</v>
      </c>
      <c r="I101" s="107">
        <v>48214</v>
      </c>
      <c r="J101" s="627" t="s">
        <v>2697</v>
      </c>
      <c r="L101" s="628" t="s">
        <v>2698</v>
      </c>
      <c r="M101" s="628" t="s">
        <v>2777</v>
      </c>
      <c r="N101" s="628" t="s">
        <v>2778</v>
      </c>
      <c r="O101" s="628" t="s">
        <v>2793</v>
      </c>
      <c r="R101" s="628">
        <v>24</v>
      </c>
      <c r="S101" s="628">
        <v>12</v>
      </c>
      <c r="T101" s="532">
        <v>105.25</v>
      </c>
      <c r="U101" s="532">
        <v>3789</v>
      </c>
      <c r="W101" s="115" t="s">
        <v>1017</v>
      </c>
      <c r="Y101" s="628" t="s">
        <v>2786</v>
      </c>
    </row>
    <row r="102" spans="1:26" s="628" customFormat="1" ht="30" x14ac:dyDescent="0.25">
      <c r="A102" s="628" t="s">
        <v>2917</v>
      </c>
      <c r="B102" s="978"/>
      <c r="C102" s="978"/>
      <c r="D102" s="628" t="s">
        <v>2918</v>
      </c>
      <c r="E102" s="107">
        <v>44644</v>
      </c>
      <c r="F102" s="629">
        <v>0.69444444444444453</v>
      </c>
      <c r="G102" s="628" t="s">
        <v>2919</v>
      </c>
      <c r="H102" s="107"/>
      <c r="I102" s="107"/>
      <c r="J102" s="627"/>
      <c r="T102" s="532"/>
      <c r="U102" s="532"/>
      <c r="W102" s="213"/>
    </row>
    <row r="103" spans="1:26" s="52" customFormat="1" ht="105" x14ac:dyDescent="0.25">
      <c r="A103" s="52">
        <v>87</v>
      </c>
      <c r="B103" s="52" t="s">
        <v>319</v>
      </c>
      <c r="C103" s="52" t="s">
        <v>16</v>
      </c>
      <c r="D103" s="52" t="s">
        <v>2746</v>
      </c>
      <c r="E103" s="53">
        <v>44503</v>
      </c>
      <c r="F103" s="267">
        <v>0.53125</v>
      </c>
      <c r="G103" s="52" t="s">
        <v>2747</v>
      </c>
      <c r="H103" s="53">
        <v>44591</v>
      </c>
      <c r="I103" s="53">
        <v>48243</v>
      </c>
      <c r="J103" s="615" t="s">
        <v>2697</v>
      </c>
      <c r="L103" s="52" t="s">
        <v>2698</v>
      </c>
      <c r="M103" s="52" t="s">
        <v>2779</v>
      </c>
      <c r="N103" s="52" t="s">
        <v>2780</v>
      </c>
      <c r="O103" s="53">
        <v>44557</v>
      </c>
      <c r="P103" s="53">
        <v>44647</v>
      </c>
      <c r="R103" s="52">
        <v>11</v>
      </c>
      <c r="S103" s="52">
        <v>5</v>
      </c>
      <c r="T103" s="533">
        <v>105.25</v>
      </c>
      <c r="U103" s="533">
        <v>1684</v>
      </c>
      <c r="W103" s="93" t="s">
        <v>3291</v>
      </c>
      <c r="Y103" s="52" t="s">
        <v>2786</v>
      </c>
    </row>
    <row r="104" spans="1:26" s="52" customFormat="1" ht="45" x14ac:dyDescent="0.25">
      <c r="A104" s="52" t="s">
        <v>3197</v>
      </c>
      <c r="B104" s="52" t="s">
        <v>319</v>
      </c>
      <c r="C104" s="52" t="s">
        <v>16</v>
      </c>
      <c r="E104" s="53"/>
      <c r="F104" s="267"/>
      <c r="H104" s="53"/>
      <c r="I104" s="53"/>
      <c r="J104" s="709"/>
      <c r="M104" s="52" t="s">
        <v>2308</v>
      </c>
      <c r="O104" s="53">
        <v>44970</v>
      </c>
      <c r="P104" s="53"/>
      <c r="T104" s="533"/>
      <c r="U104" s="533"/>
      <c r="W104" s="57"/>
    </row>
    <row r="105" spans="1:26" s="52" customFormat="1" ht="105" x14ac:dyDescent="0.25">
      <c r="A105" s="52">
        <v>88</v>
      </c>
      <c r="B105" s="52" t="s">
        <v>319</v>
      </c>
      <c r="C105" s="52" t="s">
        <v>16</v>
      </c>
      <c r="D105" s="52" t="s">
        <v>2748</v>
      </c>
      <c r="E105" s="53">
        <v>44503</v>
      </c>
      <c r="F105" s="553">
        <v>44240</v>
      </c>
      <c r="G105" s="52" t="s">
        <v>2758</v>
      </c>
      <c r="H105" s="53">
        <v>44591</v>
      </c>
      <c r="I105" s="53">
        <v>48243</v>
      </c>
      <c r="J105" s="615" t="s">
        <v>2697</v>
      </c>
      <c r="L105" s="52" t="s">
        <v>2698</v>
      </c>
      <c r="M105" s="52" t="s">
        <v>2781</v>
      </c>
      <c r="N105" s="52" t="s">
        <v>2782</v>
      </c>
      <c r="O105" s="53">
        <v>44557</v>
      </c>
      <c r="P105" s="53">
        <v>44647</v>
      </c>
      <c r="R105" s="52">
        <v>5</v>
      </c>
      <c r="S105" s="52">
        <v>2</v>
      </c>
      <c r="T105" s="533">
        <v>105.25</v>
      </c>
      <c r="U105" s="533">
        <v>736.75</v>
      </c>
      <c r="W105" s="93" t="s">
        <v>2991</v>
      </c>
      <c r="Y105" s="52" t="s">
        <v>2786</v>
      </c>
    </row>
    <row r="106" spans="1:26" s="52" customFormat="1" ht="105" x14ac:dyDescent="0.25">
      <c r="A106" s="52">
        <v>89</v>
      </c>
      <c r="B106" s="52" t="s">
        <v>319</v>
      </c>
      <c r="C106" s="52" t="s">
        <v>16</v>
      </c>
      <c r="D106" s="52" t="s">
        <v>2750</v>
      </c>
      <c r="E106" s="53">
        <v>44503</v>
      </c>
      <c r="F106" s="267">
        <v>0.53680555555555554</v>
      </c>
      <c r="G106" s="52" t="s">
        <v>2749</v>
      </c>
      <c r="H106" s="53">
        <v>44591</v>
      </c>
      <c r="I106" s="53">
        <v>48243</v>
      </c>
      <c r="J106" s="615" t="s">
        <v>2697</v>
      </c>
      <c r="L106" s="52" t="s">
        <v>2698</v>
      </c>
      <c r="M106" s="52" t="s">
        <v>2783</v>
      </c>
      <c r="N106" s="52" t="s">
        <v>2784</v>
      </c>
      <c r="O106" s="53">
        <v>44557</v>
      </c>
      <c r="P106" s="53">
        <v>44647</v>
      </c>
      <c r="S106" s="52">
        <v>26</v>
      </c>
      <c r="T106" s="533">
        <v>105.25</v>
      </c>
      <c r="U106" s="533">
        <v>2736.5</v>
      </c>
      <c r="W106" s="52" t="s">
        <v>2998</v>
      </c>
      <c r="Y106" s="52" t="s">
        <v>2786</v>
      </c>
      <c r="Z106" s="52" t="s">
        <v>2998</v>
      </c>
    </row>
    <row r="107" spans="1:26" s="677" customFormat="1" ht="105" x14ac:dyDescent="0.25">
      <c r="A107" s="677">
        <v>90</v>
      </c>
      <c r="B107" s="977" t="s">
        <v>151</v>
      </c>
      <c r="C107" s="677" t="s">
        <v>16</v>
      </c>
      <c r="D107" s="677" t="s">
        <v>2876</v>
      </c>
      <c r="E107" s="107">
        <v>44624</v>
      </c>
      <c r="F107" s="677" t="s">
        <v>2877</v>
      </c>
      <c r="G107" s="677" t="s">
        <v>2878</v>
      </c>
      <c r="H107" s="107">
        <v>44652</v>
      </c>
      <c r="I107" s="107">
        <v>48579</v>
      </c>
      <c r="J107" s="676" t="s">
        <v>2697</v>
      </c>
      <c r="K107" s="677" t="s">
        <v>3089</v>
      </c>
      <c r="L107" s="677" t="s">
        <v>2879</v>
      </c>
      <c r="M107" s="677" t="s">
        <v>2936</v>
      </c>
      <c r="N107" s="677" t="s">
        <v>2937</v>
      </c>
      <c r="O107" s="677" t="s">
        <v>2945</v>
      </c>
      <c r="R107" s="677">
        <v>13</v>
      </c>
      <c r="T107" s="532">
        <v>105.25</v>
      </c>
      <c r="U107" s="532">
        <v>1368.25</v>
      </c>
      <c r="W107" s="115" t="s">
        <v>1017</v>
      </c>
    </row>
    <row r="108" spans="1:26" s="679" customFormat="1" ht="30" x14ac:dyDescent="0.25">
      <c r="B108" s="978"/>
      <c r="D108" s="679" t="s">
        <v>3090</v>
      </c>
      <c r="E108" s="107">
        <v>44832</v>
      </c>
      <c r="F108" s="679" t="s">
        <v>3091</v>
      </c>
      <c r="H108" s="107"/>
      <c r="I108" s="107"/>
      <c r="J108" s="678"/>
      <c r="K108" s="679" t="s">
        <v>1714</v>
      </c>
      <c r="T108" s="532"/>
      <c r="U108" s="532"/>
      <c r="W108" s="213"/>
    </row>
    <row r="109" spans="1:26" s="52" customFormat="1" ht="105" x14ac:dyDescent="0.25">
      <c r="A109" s="52">
        <v>91</v>
      </c>
      <c r="B109" s="52" t="s">
        <v>2880</v>
      </c>
      <c r="C109" s="52" t="s">
        <v>35</v>
      </c>
      <c r="D109" s="62" t="s">
        <v>2881</v>
      </c>
      <c r="E109" s="53">
        <v>44607</v>
      </c>
      <c r="F109" s="52" t="s">
        <v>1573</v>
      </c>
      <c r="G109" s="52" t="s">
        <v>2882</v>
      </c>
      <c r="H109" s="53">
        <v>44621</v>
      </c>
      <c r="I109" s="53">
        <v>44621</v>
      </c>
      <c r="J109" s="52" t="s">
        <v>2697</v>
      </c>
      <c r="M109" s="52" t="s">
        <v>2887</v>
      </c>
      <c r="N109" s="52" t="s">
        <v>2888</v>
      </c>
      <c r="O109" s="53">
        <v>44634</v>
      </c>
      <c r="P109" s="53">
        <v>44726</v>
      </c>
      <c r="S109" s="52">
        <v>11</v>
      </c>
      <c r="T109" s="533">
        <v>105.25</v>
      </c>
      <c r="U109" s="533">
        <v>1157.75</v>
      </c>
      <c r="W109" s="93" t="s">
        <v>3036</v>
      </c>
      <c r="Y109" s="52" t="s">
        <v>2924</v>
      </c>
    </row>
    <row r="110" spans="1:26" s="52" customFormat="1" ht="75" x14ac:dyDescent="0.25">
      <c r="A110" s="52">
        <v>92</v>
      </c>
      <c r="B110" s="52" t="s">
        <v>151</v>
      </c>
      <c r="C110" s="52" t="s">
        <v>16</v>
      </c>
      <c r="D110" s="62" t="s">
        <v>2897</v>
      </c>
      <c r="E110" s="53">
        <v>44616</v>
      </c>
      <c r="F110" s="267">
        <v>0.66666666666666663</v>
      </c>
      <c r="G110" s="52" t="s">
        <v>2896</v>
      </c>
      <c r="H110" s="53">
        <v>44593</v>
      </c>
      <c r="I110" s="53">
        <v>48579</v>
      </c>
      <c r="J110" s="630" t="s">
        <v>17</v>
      </c>
      <c r="M110" s="52" t="s">
        <v>2899</v>
      </c>
      <c r="N110" s="52" t="s">
        <v>2901</v>
      </c>
      <c r="O110" s="53">
        <v>44645</v>
      </c>
      <c r="P110" s="53">
        <v>44737</v>
      </c>
      <c r="R110" s="52">
        <v>13</v>
      </c>
      <c r="S110" s="52">
        <v>26</v>
      </c>
      <c r="T110" s="533">
        <v>105.25</v>
      </c>
      <c r="U110" s="533">
        <v>4104.75</v>
      </c>
      <c r="W110" s="93" t="s">
        <v>3100</v>
      </c>
      <c r="Y110" s="52" t="s">
        <v>2925</v>
      </c>
    </row>
    <row r="111" spans="1:26" s="52" customFormat="1" ht="75" x14ac:dyDescent="0.25">
      <c r="A111" s="52">
        <v>93</v>
      </c>
      <c r="B111" s="52" t="s">
        <v>151</v>
      </c>
      <c r="C111" s="52" t="s">
        <v>16</v>
      </c>
      <c r="D111" s="62" t="s">
        <v>2898</v>
      </c>
      <c r="E111" s="53">
        <v>44616</v>
      </c>
      <c r="F111" s="267">
        <v>0.66666666666666663</v>
      </c>
      <c r="G111" s="52" t="s">
        <v>2895</v>
      </c>
      <c r="H111" s="53">
        <v>44593</v>
      </c>
      <c r="I111" s="53">
        <v>48579</v>
      </c>
      <c r="J111" s="52" t="s">
        <v>17</v>
      </c>
      <c r="M111" s="52" t="s">
        <v>2900</v>
      </c>
      <c r="N111" s="52" t="s">
        <v>2902</v>
      </c>
      <c r="O111" s="53">
        <v>44645</v>
      </c>
      <c r="P111" s="53">
        <v>44737</v>
      </c>
      <c r="R111" s="52">
        <v>5</v>
      </c>
      <c r="S111" s="52">
        <v>7</v>
      </c>
      <c r="T111" s="533">
        <v>105.25</v>
      </c>
      <c r="U111" s="533">
        <v>736.75</v>
      </c>
      <c r="W111" s="93" t="s">
        <v>3100</v>
      </c>
      <c r="Y111" s="52" t="s">
        <v>2925</v>
      </c>
    </row>
    <row r="112" spans="1:26" s="52" customFormat="1" ht="75" x14ac:dyDescent="0.25">
      <c r="A112" s="52">
        <v>94</v>
      </c>
      <c r="B112" s="52" t="s">
        <v>2958</v>
      </c>
      <c r="C112" s="52" t="s">
        <v>16</v>
      </c>
      <c r="D112" s="52" t="s">
        <v>2959</v>
      </c>
      <c r="E112" s="53">
        <v>44685</v>
      </c>
      <c r="F112" s="267">
        <v>0.44097222222222227</v>
      </c>
      <c r="G112" s="52" t="s">
        <v>2960</v>
      </c>
      <c r="H112" s="53">
        <v>44682</v>
      </c>
      <c r="I112" s="53">
        <v>48579</v>
      </c>
      <c r="J112" s="52" t="s">
        <v>17</v>
      </c>
      <c r="M112" s="52" t="s">
        <v>2971</v>
      </c>
      <c r="N112" s="52" t="s">
        <v>2972</v>
      </c>
      <c r="O112" s="53">
        <v>44715</v>
      </c>
      <c r="P112" s="53">
        <v>44807</v>
      </c>
      <c r="R112" s="52">
        <v>3</v>
      </c>
      <c r="S112" s="52">
        <v>2</v>
      </c>
      <c r="T112" s="533">
        <v>105.25</v>
      </c>
      <c r="U112" s="533">
        <v>526.25</v>
      </c>
      <c r="W112" s="93" t="s">
        <v>3216</v>
      </c>
      <c r="Y112" s="52" t="s">
        <v>2999</v>
      </c>
    </row>
    <row r="113" spans="1:25" s="52" customFormat="1" ht="60" x14ac:dyDescent="0.25">
      <c r="A113" s="52">
        <v>95</v>
      </c>
      <c r="B113" s="178" t="s">
        <v>3115</v>
      </c>
      <c r="C113" s="315" t="s">
        <v>390</v>
      </c>
      <c r="D113" s="52">
        <v>224</v>
      </c>
      <c r="E113" s="53">
        <v>44706</v>
      </c>
      <c r="F113" s="267">
        <v>0.65972222222222221</v>
      </c>
      <c r="G113" s="52" t="s">
        <v>2989</v>
      </c>
      <c r="H113" s="53">
        <v>44712</v>
      </c>
      <c r="I113" s="53">
        <v>44712</v>
      </c>
      <c r="J113" s="52" t="s">
        <v>2990</v>
      </c>
      <c r="M113" s="52" t="s">
        <v>3018</v>
      </c>
      <c r="N113" s="52" t="s">
        <v>3017</v>
      </c>
      <c r="O113" s="53">
        <v>44854</v>
      </c>
      <c r="P113" s="52" t="s">
        <v>484</v>
      </c>
      <c r="R113" s="52">
        <v>0</v>
      </c>
      <c r="S113" s="52">
        <v>2</v>
      </c>
      <c r="T113" s="533">
        <v>105.25</v>
      </c>
      <c r="U113" s="533">
        <v>210.5</v>
      </c>
      <c r="W113" s="93" t="s">
        <v>3121</v>
      </c>
      <c r="Y113" s="52" t="s">
        <v>3097</v>
      </c>
    </row>
    <row r="114" spans="1:25" s="52" customFormat="1" ht="60" x14ac:dyDescent="0.25">
      <c r="A114" s="52">
        <v>96</v>
      </c>
      <c r="B114" s="178" t="s">
        <v>3001</v>
      </c>
      <c r="C114" s="315" t="s">
        <v>3002</v>
      </c>
      <c r="D114" s="52">
        <v>260</v>
      </c>
      <c r="E114" s="53">
        <v>44722</v>
      </c>
      <c r="F114" s="267">
        <v>0.41666666666666669</v>
      </c>
      <c r="G114" s="52" t="s">
        <v>3003</v>
      </c>
      <c r="H114" s="61">
        <v>44743</v>
      </c>
      <c r="I114" s="61">
        <v>48396</v>
      </c>
      <c r="J114" s="52" t="s">
        <v>3004</v>
      </c>
      <c r="M114" s="52" t="s">
        <v>3016</v>
      </c>
      <c r="N114" s="52" t="s">
        <v>3015</v>
      </c>
      <c r="O114" s="53">
        <v>44753</v>
      </c>
      <c r="P114" s="52" t="s">
        <v>484</v>
      </c>
      <c r="R114" s="52">
        <v>2</v>
      </c>
      <c r="S114" s="52">
        <v>0</v>
      </c>
      <c r="T114" s="533">
        <v>105.25</v>
      </c>
      <c r="U114" s="533">
        <v>210.5</v>
      </c>
      <c r="W114" s="93" t="s">
        <v>3052</v>
      </c>
      <c r="Y114" s="52" t="s">
        <v>3083</v>
      </c>
    </row>
    <row r="115" spans="1:25" s="52" customFormat="1" ht="30" x14ac:dyDescent="0.25">
      <c r="A115" s="52" t="s">
        <v>3039</v>
      </c>
      <c r="B115" s="178"/>
      <c r="C115" s="315"/>
      <c r="E115" s="53"/>
      <c r="F115" s="267"/>
      <c r="H115" s="61"/>
      <c r="I115" s="61"/>
      <c r="N115" s="52" t="s">
        <v>2308</v>
      </c>
      <c r="O115" s="53">
        <v>44766</v>
      </c>
      <c r="T115" s="533"/>
      <c r="U115" s="533"/>
      <c r="W115" s="57"/>
      <c r="Y115" s="52" t="s">
        <v>3044</v>
      </c>
    </row>
    <row r="116" spans="1:25" s="52" customFormat="1" ht="75" x14ac:dyDescent="0.25">
      <c r="A116" s="52">
        <v>97</v>
      </c>
      <c r="B116" s="52" t="s">
        <v>2958</v>
      </c>
      <c r="C116" s="52" t="s">
        <v>16</v>
      </c>
      <c r="D116" s="52">
        <v>326</v>
      </c>
      <c r="E116" s="53">
        <v>44762</v>
      </c>
      <c r="F116" s="267">
        <v>0.375</v>
      </c>
      <c r="G116" s="52" t="s">
        <v>3037</v>
      </c>
      <c r="H116" s="53">
        <v>44760</v>
      </c>
      <c r="I116" s="53">
        <v>48579</v>
      </c>
      <c r="J116" s="52" t="s">
        <v>17</v>
      </c>
      <c r="M116" s="52" t="s">
        <v>3053</v>
      </c>
      <c r="N116" s="52" t="s">
        <v>3054</v>
      </c>
      <c r="O116" s="53">
        <v>44782</v>
      </c>
      <c r="P116" s="53">
        <v>44874</v>
      </c>
      <c r="R116" s="52">
        <v>5</v>
      </c>
      <c r="T116" s="533">
        <v>105.25</v>
      </c>
      <c r="U116" s="533">
        <v>526.25</v>
      </c>
      <c r="W116" s="93" t="s">
        <v>3192</v>
      </c>
      <c r="Y116" s="53">
        <v>44778</v>
      </c>
    </row>
    <row r="117" spans="1:25" s="52" customFormat="1" ht="75" x14ac:dyDescent="0.25">
      <c r="A117" s="52">
        <v>98</v>
      </c>
      <c r="B117" s="52" t="s">
        <v>151</v>
      </c>
      <c r="C117" s="52" t="s">
        <v>16</v>
      </c>
      <c r="D117" s="52">
        <v>327</v>
      </c>
      <c r="E117" s="53">
        <v>44762</v>
      </c>
      <c r="F117" s="267">
        <v>0.375</v>
      </c>
      <c r="G117" s="52" t="s">
        <v>3038</v>
      </c>
      <c r="H117" s="53">
        <v>44774</v>
      </c>
      <c r="I117" s="53">
        <v>48579</v>
      </c>
      <c r="J117" s="52" t="s">
        <v>17</v>
      </c>
      <c r="M117" s="52" t="s">
        <v>3055</v>
      </c>
      <c r="N117" s="52" t="s">
        <v>3056</v>
      </c>
      <c r="O117" s="53">
        <v>44792</v>
      </c>
      <c r="P117" s="53">
        <v>44884</v>
      </c>
      <c r="R117" s="52">
        <v>19</v>
      </c>
      <c r="T117" s="533">
        <v>105.25</v>
      </c>
      <c r="U117" s="533">
        <v>1999.75</v>
      </c>
      <c r="W117" s="93" t="s">
        <v>3163</v>
      </c>
      <c r="Y117" s="53">
        <v>44778</v>
      </c>
    </row>
    <row r="118" spans="1:25" s="52" customFormat="1" ht="75" x14ac:dyDescent="0.25">
      <c r="A118" s="52">
        <v>99</v>
      </c>
      <c r="B118" s="52" t="s">
        <v>319</v>
      </c>
      <c r="C118" s="52" t="s">
        <v>16</v>
      </c>
      <c r="D118" s="52" t="s">
        <v>3064</v>
      </c>
      <c r="E118" s="53">
        <v>44781</v>
      </c>
      <c r="F118" s="267">
        <v>0.47013888888888888</v>
      </c>
      <c r="G118" s="52" t="s">
        <v>3065</v>
      </c>
      <c r="H118" s="53">
        <v>44804</v>
      </c>
      <c r="I118" s="53">
        <v>48457</v>
      </c>
      <c r="J118" s="52" t="s">
        <v>58</v>
      </c>
      <c r="M118" s="52" t="s">
        <v>3067</v>
      </c>
      <c r="N118" s="52" t="s">
        <v>3066</v>
      </c>
      <c r="O118" s="53">
        <v>44895</v>
      </c>
      <c r="P118" s="52" t="s">
        <v>3212</v>
      </c>
      <c r="R118" s="52">
        <v>2</v>
      </c>
      <c r="T118" s="533">
        <v>105.25</v>
      </c>
      <c r="U118" s="533">
        <v>210.5</v>
      </c>
      <c r="W118" s="93" t="s">
        <v>3215</v>
      </c>
      <c r="Y118" s="53">
        <v>44789</v>
      </c>
    </row>
    <row r="119" spans="1:25" s="52" customFormat="1" ht="75" x14ac:dyDescent="0.25">
      <c r="A119" s="52">
        <v>100</v>
      </c>
      <c r="B119" s="52" t="s">
        <v>2958</v>
      </c>
      <c r="C119" s="52" t="s">
        <v>16</v>
      </c>
      <c r="D119" s="52">
        <v>564</v>
      </c>
      <c r="E119" s="53">
        <v>44806</v>
      </c>
      <c r="F119" s="267">
        <v>0.56944444444444442</v>
      </c>
      <c r="G119" s="52" t="s">
        <v>3087</v>
      </c>
      <c r="H119" s="53">
        <v>44782</v>
      </c>
      <c r="I119" s="53">
        <v>48579</v>
      </c>
      <c r="J119" s="52" t="s">
        <v>17</v>
      </c>
      <c r="M119" s="52" t="s">
        <v>3119</v>
      </c>
      <c r="N119" s="52" t="s">
        <v>3112</v>
      </c>
      <c r="O119" s="53">
        <v>44876</v>
      </c>
      <c r="P119" s="53">
        <v>44968</v>
      </c>
      <c r="R119" s="52">
        <v>12</v>
      </c>
      <c r="T119" s="533">
        <v>105.25</v>
      </c>
      <c r="U119" s="533">
        <v>1263</v>
      </c>
      <c r="W119" s="93" t="s">
        <v>3233</v>
      </c>
      <c r="Y119" s="52" t="s">
        <v>3114</v>
      </c>
    </row>
    <row r="120" spans="1:25" s="52" customFormat="1" ht="75" x14ac:dyDescent="0.25">
      <c r="A120" s="52">
        <v>101</v>
      </c>
      <c r="B120" s="52" t="s">
        <v>2958</v>
      </c>
      <c r="C120" s="52" t="s">
        <v>16</v>
      </c>
      <c r="D120" s="52">
        <v>683</v>
      </c>
      <c r="E120" s="53">
        <v>44853</v>
      </c>
      <c r="F120" s="267">
        <v>0.4375</v>
      </c>
      <c r="G120" s="52" t="s">
        <v>3106</v>
      </c>
      <c r="H120" s="53">
        <v>44866</v>
      </c>
      <c r="I120" s="53">
        <v>48519</v>
      </c>
      <c r="J120" s="52" t="s">
        <v>17</v>
      </c>
      <c r="M120" s="52" t="s">
        <v>3165</v>
      </c>
      <c r="N120" s="52" t="s">
        <v>3166</v>
      </c>
      <c r="O120" s="53">
        <v>44977</v>
      </c>
      <c r="P120" s="53">
        <v>45066</v>
      </c>
      <c r="R120" s="52">
        <v>32</v>
      </c>
      <c r="S120" s="52">
        <v>34</v>
      </c>
      <c r="T120" s="533">
        <v>105.25</v>
      </c>
      <c r="U120" s="533">
        <v>6946.5</v>
      </c>
      <c r="W120" s="93" t="s">
        <v>3292</v>
      </c>
      <c r="Y120" s="52" t="s">
        <v>3177</v>
      </c>
    </row>
    <row r="121" spans="1:25" s="52" customFormat="1" ht="45" x14ac:dyDescent="0.25">
      <c r="A121" s="52">
        <v>101</v>
      </c>
      <c r="B121" s="52" t="s">
        <v>3149</v>
      </c>
      <c r="C121" s="52" t="s">
        <v>35</v>
      </c>
      <c r="D121" s="52" t="s">
        <v>3150</v>
      </c>
      <c r="E121" s="53">
        <v>44887</v>
      </c>
      <c r="F121" s="267">
        <v>0.66666666666666663</v>
      </c>
      <c r="G121" s="52" t="s">
        <v>3151</v>
      </c>
      <c r="H121" s="53">
        <v>44887</v>
      </c>
      <c r="I121" s="53">
        <v>45252</v>
      </c>
      <c r="J121" s="52" t="s">
        <v>3152</v>
      </c>
      <c r="M121" s="1024" t="s">
        <v>3169</v>
      </c>
      <c r="N121" s="1024" t="s">
        <v>3168</v>
      </c>
      <c r="O121" s="1026">
        <v>44907</v>
      </c>
      <c r="P121" s="1026">
        <v>44997</v>
      </c>
      <c r="R121" s="1024">
        <v>2</v>
      </c>
      <c r="T121" s="1027">
        <v>105.25</v>
      </c>
      <c r="U121" s="1027">
        <v>210.5</v>
      </c>
      <c r="W121" s="1029" t="s">
        <v>3489</v>
      </c>
      <c r="Y121" s="52" t="s">
        <v>3177</v>
      </c>
    </row>
    <row r="122" spans="1:25" s="52" customFormat="1" ht="45" x14ac:dyDescent="0.25">
      <c r="A122" s="52">
        <v>102</v>
      </c>
      <c r="B122" s="52" t="s">
        <v>3149</v>
      </c>
      <c r="C122" s="52" t="s">
        <v>35</v>
      </c>
      <c r="D122" s="52" t="s">
        <v>3153</v>
      </c>
      <c r="E122" s="53">
        <v>44887</v>
      </c>
      <c r="F122" s="267">
        <v>0.66666666666666663</v>
      </c>
      <c r="G122" s="52" t="s">
        <v>3154</v>
      </c>
      <c r="H122" s="53">
        <v>44887</v>
      </c>
      <c r="I122" s="53">
        <v>45252</v>
      </c>
      <c r="J122" s="52" t="s">
        <v>3152</v>
      </c>
      <c r="M122" s="1025"/>
      <c r="N122" s="1025"/>
      <c r="O122" s="1025"/>
      <c r="P122" s="1025"/>
      <c r="R122" s="1025"/>
      <c r="T122" s="1028"/>
      <c r="U122" s="1028"/>
      <c r="W122" s="1030"/>
    </row>
    <row r="123" spans="1:25" s="52" customFormat="1" ht="45" x14ac:dyDescent="0.25">
      <c r="A123" s="52">
        <v>103</v>
      </c>
      <c r="B123" s="52" t="s">
        <v>3149</v>
      </c>
      <c r="C123" s="52" t="s">
        <v>35</v>
      </c>
      <c r="D123" s="52" t="s">
        <v>3172</v>
      </c>
      <c r="E123" s="53">
        <v>44894</v>
      </c>
      <c r="F123" s="267">
        <v>0.6875</v>
      </c>
      <c r="G123" s="52" t="s">
        <v>3173</v>
      </c>
      <c r="H123" s="53">
        <v>44894</v>
      </c>
      <c r="I123" s="53">
        <v>45259</v>
      </c>
      <c r="J123" s="52" t="s">
        <v>3152</v>
      </c>
      <c r="M123" s="1024" t="s">
        <v>3195</v>
      </c>
      <c r="N123" s="1024" t="s">
        <v>3196</v>
      </c>
      <c r="O123" s="53">
        <v>44921</v>
      </c>
      <c r="P123" s="1026">
        <v>44997</v>
      </c>
      <c r="R123" s="1024">
        <v>1</v>
      </c>
      <c r="S123" s="1024">
        <v>1</v>
      </c>
      <c r="T123" s="1027">
        <v>105.25</v>
      </c>
      <c r="U123" s="1027">
        <v>210.5</v>
      </c>
      <c r="W123" s="1029" t="s">
        <v>3489</v>
      </c>
    </row>
    <row r="124" spans="1:25" s="52" customFormat="1" ht="45" x14ac:dyDescent="0.25">
      <c r="A124" s="52">
        <v>104</v>
      </c>
      <c r="B124" s="52" t="s">
        <v>3149</v>
      </c>
      <c r="C124" s="52" t="s">
        <v>35</v>
      </c>
      <c r="D124" s="52" t="s">
        <v>3174</v>
      </c>
      <c r="E124" s="53">
        <v>44894</v>
      </c>
      <c r="F124" s="267">
        <v>0.6875</v>
      </c>
      <c r="G124" s="52" t="s">
        <v>3175</v>
      </c>
      <c r="H124" s="53">
        <v>44894</v>
      </c>
      <c r="I124" s="53">
        <v>45259</v>
      </c>
      <c r="J124" s="52" t="s">
        <v>3152</v>
      </c>
      <c r="M124" s="1025"/>
      <c r="N124" s="1025"/>
      <c r="O124" s="53">
        <v>44921</v>
      </c>
      <c r="P124" s="1025"/>
      <c r="R124" s="1025"/>
      <c r="S124" s="1025"/>
      <c r="T124" s="1028"/>
      <c r="U124" s="1028"/>
      <c r="W124" s="1030"/>
    </row>
    <row r="125" spans="1:25" s="52" customFormat="1" ht="60" x14ac:dyDescent="0.25">
      <c r="A125" s="52">
        <v>105</v>
      </c>
      <c r="B125" s="52" t="s">
        <v>3207</v>
      </c>
      <c r="C125" s="52" t="s">
        <v>3208</v>
      </c>
      <c r="D125" s="52">
        <v>943</v>
      </c>
      <c r="E125" s="53">
        <v>44924</v>
      </c>
      <c r="F125" s="267">
        <v>0.375</v>
      </c>
      <c r="G125" s="52" t="s">
        <v>3209</v>
      </c>
      <c r="H125" s="53">
        <v>44896</v>
      </c>
      <c r="I125" s="53">
        <v>45992</v>
      </c>
      <c r="J125" s="52" t="s">
        <v>3210</v>
      </c>
      <c r="M125" s="52" t="s">
        <v>3227</v>
      </c>
      <c r="N125" s="52" t="s">
        <v>3228</v>
      </c>
      <c r="O125" s="53">
        <v>44964</v>
      </c>
      <c r="P125" s="53">
        <v>45053</v>
      </c>
      <c r="R125" s="52">
        <v>18</v>
      </c>
      <c r="S125" s="52">
        <v>3</v>
      </c>
      <c r="T125" s="533">
        <v>105.25</v>
      </c>
      <c r="U125" s="533">
        <v>2210.25</v>
      </c>
      <c r="W125" s="93" t="s">
        <v>3344</v>
      </c>
      <c r="Y125" s="52" t="s">
        <v>3230</v>
      </c>
    </row>
    <row r="126" spans="1:25" s="52" customFormat="1" ht="30" x14ac:dyDescent="0.25">
      <c r="E126" s="53"/>
      <c r="F126" s="267"/>
      <c r="H126" s="53"/>
      <c r="I126" s="53"/>
      <c r="M126" s="752" t="s">
        <v>3467</v>
      </c>
      <c r="N126" s="752"/>
      <c r="O126" s="53">
        <v>45268</v>
      </c>
      <c r="P126" s="53"/>
      <c r="R126" s="752"/>
      <c r="S126" s="752"/>
      <c r="T126" s="753"/>
      <c r="U126" s="753"/>
      <c r="W126" s="754"/>
      <c r="Y126" s="52" t="s">
        <v>3480</v>
      </c>
    </row>
    <row r="127" spans="1:25" s="52" customFormat="1" ht="75" x14ac:dyDescent="0.25">
      <c r="A127" s="52">
        <v>106</v>
      </c>
      <c r="B127" s="52" t="s">
        <v>319</v>
      </c>
      <c r="C127" s="52" t="s">
        <v>16</v>
      </c>
      <c r="D127" s="52">
        <v>30</v>
      </c>
      <c r="E127" s="53">
        <v>44946</v>
      </c>
      <c r="F127" s="267">
        <v>0.61111111111111105</v>
      </c>
      <c r="G127" s="52" t="s">
        <v>3222</v>
      </c>
      <c r="H127" s="53">
        <v>44958</v>
      </c>
      <c r="I127" s="53">
        <v>48611</v>
      </c>
      <c r="J127" s="52" t="s">
        <v>17</v>
      </c>
      <c r="M127" s="1024" t="s">
        <v>3268</v>
      </c>
      <c r="N127" s="1024" t="s">
        <v>3269</v>
      </c>
      <c r="R127" s="1024">
        <v>165</v>
      </c>
      <c r="S127" s="1024">
        <v>13</v>
      </c>
      <c r="T127" s="1027">
        <v>105.25</v>
      </c>
      <c r="U127" s="1027">
        <v>18734.5</v>
      </c>
      <c r="W127" s="1029" t="s">
        <v>3490</v>
      </c>
      <c r="Y127" s="52" t="s">
        <v>3276</v>
      </c>
    </row>
    <row r="128" spans="1:25" s="52" customFormat="1" ht="75" x14ac:dyDescent="0.25">
      <c r="A128" s="52">
        <v>107</v>
      </c>
      <c r="B128" s="52" t="s">
        <v>319</v>
      </c>
      <c r="C128" s="52" t="s">
        <v>16</v>
      </c>
      <c r="D128" s="52">
        <v>31</v>
      </c>
      <c r="E128" s="53">
        <v>44949</v>
      </c>
      <c r="F128" s="267">
        <v>0.55694444444444446</v>
      </c>
      <c r="G128" s="52" t="s">
        <v>3223</v>
      </c>
      <c r="H128" s="53">
        <v>44958</v>
      </c>
      <c r="I128" s="53">
        <v>48611</v>
      </c>
      <c r="J128" s="52" t="s">
        <v>17</v>
      </c>
      <c r="M128" s="1033"/>
      <c r="N128" s="1033"/>
      <c r="R128" s="1033"/>
      <c r="S128" s="1033"/>
      <c r="T128" s="1031"/>
      <c r="U128" s="1031"/>
      <c r="W128" s="1032"/>
    </row>
    <row r="129" spans="1:27" s="52" customFormat="1" ht="75" x14ac:dyDescent="0.25">
      <c r="A129" s="52">
        <v>108</v>
      </c>
      <c r="B129" s="52" t="s">
        <v>319</v>
      </c>
      <c r="C129" s="52" t="s">
        <v>16</v>
      </c>
      <c r="D129" s="52">
        <v>38</v>
      </c>
      <c r="E129" s="53">
        <v>44952</v>
      </c>
      <c r="F129" s="267">
        <v>0.68402777777777779</v>
      </c>
      <c r="G129" s="52" t="s">
        <v>3231</v>
      </c>
      <c r="H129" s="53">
        <v>44958</v>
      </c>
      <c r="I129" s="53">
        <v>48611</v>
      </c>
      <c r="J129" s="52" t="s">
        <v>17</v>
      </c>
      <c r="M129" s="1025"/>
      <c r="N129" s="1025"/>
      <c r="O129" s="53">
        <v>45061</v>
      </c>
      <c r="P129" s="53">
        <v>45153</v>
      </c>
      <c r="R129" s="1025"/>
      <c r="S129" s="1025"/>
      <c r="T129" s="1028"/>
      <c r="U129" s="1028"/>
      <c r="W129" s="1030"/>
    </row>
    <row r="130" spans="1:27" s="52" customFormat="1" ht="75" x14ac:dyDescent="0.25">
      <c r="A130" s="52">
        <v>109</v>
      </c>
      <c r="B130" s="52" t="s">
        <v>2958</v>
      </c>
      <c r="C130" s="315" t="s">
        <v>3270</v>
      </c>
      <c r="D130" s="52" t="s">
        <v>3271</v>
      </c>
      <c r="E130" s="53">
        <v>45009</v>
      </c>
      <c r="F130" s="267">
        <v>0.4375</v>
      </c>
      <c r="G130" s="52" t="s">
        <v>3272</v>
      </c>
      <c r="H130" s="53">
        <v>45078</v>
      </c>
      <c r="I130" s="53">
        <v>48944</v>
      </c>
      <c r="J130" s="52" t="s">
        <v>17</v>
      </c>
      <c r="M130" s="1024" t="s">
        <v>3294</v>
      </c>
      <c r="N130" s="1024" t="s">
        <v>3293</v>
      </c>
      <c r="R130" s="1024">
        <v>6</v>
      </c>
      <c r="T130" s="1027">
        <v>105.25</v>
      </c>
      <c r="U130" s="1027">
        <v>631</v>
      </c>
      <c r="W130" s="1029" t="s">
        <v>3627</v>
      </c>
      <c r="Y130" s="52" t="s">
        <v>3249</v>
      </c>
    </row>
    <row r="131" spans="1:27" s="52" customFormat="1" ht="75" x14ac:dyDescent="0.25">
      <c r="A131" s="52">
        <v>110</v>
      </c>
      <c r="B131" s="52" t="s">
        <v>2958</v>
      </c>
      <c r="C131" s="315" t="s">
        <v>3270</v>
      </c>
      <c r="D131" s="52" t="s">
        <v>3273</v>
      </c>
      <c r="E131" s="53">
        <v>45009</v>
      </c>
      <c r="F131" s="267">
        <v>0.4375</v>
      </c>
      <c r="G131" s="52" t="s">
        <v>3274</v>
      </c>
      <c r="H131" s="53">
        <v>45078</v>
      </c>
      <c r="I131" s="53">
        <v>48944</v>
      </c>
      <c r="J131" s="52" t="s">
        <v>17</v>
      </c>
      <c r="M131" s="1025"/>
      <c r="N131" s="1025"/>
      <c r="O131" s="53">
        <v>45035</v>
      </c>
      <c r="P131" s="53">
        <v>45126</v>
      </c>
      <c r="R131" s="1025"/>
      <c r="T131" s="1028"/>
      <c r="U131" s="1028"/>
      <c r="W131" s="1030"/>
    </row>
    <row r="132" spans="1:27" s="52" customFormat="1" ht="60" x14ac:dyDescent="0.25">
      <c r="A132" s="724">
        <v>111</v>
      </c>
      <c r="B132" s="178" t="s">
        <v>3001</v>
      </c>
      <c r="C132" s="315" t="s">
        <v>3002</v>
      </c>
      <c r="D132" s="52" t="s">
        <v>3240</v>
      </c>
      <c r="E132" s="53">
        <v>44977</v>
      </c>
      <c r="F132" s="267">
        <v>0.41666666666666669</v>
      </c>
      <c r="G132" s="52" t="s">
        <v>3003</v>
      </c>
      <c r="H132" s="61">
        <v>44927</v>
      </c>
      <c r="I132" s="61">
        <v>45291</v>
      </c>
      <c r="J132" s="52" t="s">
        <v>3004</v>
      </c>
      <c r="M132" s="52" t="s">
        <v>3247</v>
      </c>
      <c r="N132" s="52" t="s">
        <v>3247</v>
      </c>
      <c r="O132" s="53">
        <v>45000</v>
      </c>
      <c r="T132" s="533"/>
      <c r="U132" s="533"/>
      <c r="W132" s="52" t="s">
        <v>3310</v>
      </c>
      <c r="Y132" s="52" t="s">
        <v>3337</v>
      </c>
      <c r="Z132" s="52" t="s">
        <v>3383</v>
      </c>
    </row>
    <row r="133" spans="1:27" s="52" customFormat="1" ht="75" x14ac:dyDescent="0.25">
      <c r="A133" s="52" t="s">
        <v>3314</v>
      </c>
      <c r="B133" s="178" t="s">
        <v>3001</v>
      </c>
      <c r="C133" s="315" t="s">
        <v>3002</v>
      </c>
      <c r="M133" s="52" t="s">
        <v>2308</v>
      </c>
      <c r="N133" s="53">
        <v>45069</v>
      </c>
      <c r="O133" s="53">
        <v>45140</v>
      </c>
      <c r="P133" s="53">
        <v>45140</v>
      </c>
      <c r="T133" s="533"/>
      <c r="U133" s="533"/>
      <c r="W133" s="52" t="s">
        <v>3491</v>
      </c>
      <c r="Y133" s="52" t="s">
        <v>3318</v>
      </c>
      <c r="Z133" s="52" t="s">
        <v>3353</v>
      </c>
      <c r="AA133" s="52" t="s">
        <v>3416</v>
      </c>
    </row>
    <row r="134" spans="1:27" s="52" customFormat="1" ht="45" x14ac:dyDescent="0.25">
      <c r="A134" s="52">
        <v>112</v>
      </c>
      <c r="B134" s="178" t="s">
        <v>3319</v>
      </c>
      <c r="C134" s="315" t="s">
        <v>35</v>
      </c>
      <c r="D134" s="52" t="s">
        <v>3322</v>
      </c>
      <c r="E134" s="53">
        <v>45061</v>
      </c>
      <c r="F134" s="52" t="s">
        <v>2284</v>
      </c>
      <c r="G134" s="52" t="s">
        <v>3323</v>
      </c>
      <c r="H134" s="53">
        <v>45078</v>
      </c>
      <c r="I134" s="53">
        <v>48731</v>
      </c>
      <c r="J134" s="52" t="s">
        <v>471</v>
      </c>
      <c r="M134" s="1024" t="s">
        <v>3325</v>
      </c>
      <c r="P134" s="1026">
        <v>45205</v>
      </c>
      <c r="R134" s="1024">
        <v>51</v>
      </c>
      <c r="T134" s="533"/>
      <c r="U134" s="1027">
        <v>5367.75</v>
      </c>
      <c r="W134" s="1040" t="s">
        <v>1017</v>
      </c>
    </row>
    <row r="135" spans="1:27" s="52" customFormat="1" ht="45" x14ac:dyDescent="0.25">
      <c r="A135" s="52">
        <v>113</v>
      </c>
      <c r="B135" s="178" t="s">
        <v>3319</v>
      </c>
      <c r="C135" s="315" t="s">
        <v>35</v>
      </c>
      <c r="D135" s="52" t="s">
        <v>3320</v>
      </c>
      <c r="E135" s="53">
        <v>45061</v>
      </c>
      <c r="F135" s="52" t="s">
        <v>2284</v>
      </c>
      <c r="G135" s="52" t="s">
        <v>3321</v>
      </c>
      <c r="H135" s="53">
        <v>45078</v>
      </c>
      <c r="I135" s="53">
        <v>48731</v>
      </c>
      <c r="J135" s="52" t="s">
        <v>471</v>
      </c>
      <c r="M135" s="1025"/>
      <c r="O135" s="53">
        <v>45113</v>
      </c>
      <c r="P135" s="1025"/>
      <c r="R135" s="1025"/>
      <c r="T135" s="533"/>
      <c r="U135" s="1028"/>
      <c r="W135" s="1041"/>
      <c r="Y135" s="52" t="s">
        <v>3340</v>
      </c>
    </row>
    <row r="136" spans="1:27" s="664" customFormat="1" ht="75" x14ac:dyDescent="0.25">
      <c r="A136" s="664" t="s">
        <v>3566</v>
      </c>
      <c r="B136" s="447"/>
      <c r="C136" s="60"/>
      <c r="E136" s="59"/>
      <c r="H136" s="59"/>
      <c r="I136" s="59"/>
      <c r="M136" s="472" t="s">
        <v>2308</v>
      </c>
      <c r="O136" s="59" t="s">
        <v>3572</v>
      </c>
      <c r="P136" s="472"/>
      <c r="R136" s="472">
        <v>29</v>
      </c>
      <c r="S136" s="664">
        <v>105.25</v>
      </c>
      <c r="T136" s="563"/>
      <c r="U136" s="766">
        <v>3052.25</v>
      </c>
      <c r="W136" s="767"/>
      <c r="Y136" s="664" t="s">
        <v>3591</v>
      </c>
    </row>
    <row r="137" spans="1:27" s="52" customFormat="1" ht="105" x14ac:dyDescent="0.25">
      <c r="A137" s="52">
        <v>114</v>
      </c>
      <c r="B137" s="52" t="s">
        <v>151</v>
      </c>
      <c r="C137" s="52" t="s">
        <v>16</v>
      </c>
      <c r="D137" s="52" t="s">
        <v>3324</v>
      </c>
      <c r="E137" s="53">
        <v>45075</v>
      </c>
      <c r="F137" s="267">
        <v>0.56944444444444442</v>
      </c>
      <c r="G137" s="52" t="s">
        <v>2878</v>
      </c>
      <c r="H137" s="53">
        <v>45078</v>
      </c>
      <c r="I137" s="53">
        <v>48944</v>
      </c>
      <c r="J137" s="52" t="s">
        <v>2697</v>
      </c>
      <c r="M137" s="52" t="s">
        <v>3348</v>
      </c>
      <c r="N137" s="52" t="s">
        <v>3349</v>
      </c>
      <c r="O137" s="53">
        <v>45152</v>
      </c>
      <c r="P137" s="53">
        <v>45244</v>
      </c>
      <c r="R137" s="52">
        <v>13</v>
      </c>
      <c r="T137" s="533">
        <v>105.25</v>
      </c>
      <c r="U137" s="533">
        <v>1368.25</v>
      </c>
      <c r="W137" s="57" t="s">
        <v>1017</v>
      </c>
    </row>
    <row r="138" spans="1:27" s="52" customFormat="1" ht="75" x14ac:dyDescent="0.25">
      <c r="A138" s="52">
        <v>115</v>
      </c>
      <c r="B138" s="52" t="s">
        <v>319</v>
      </c>
      <c r="C138" s="52" t="s">
        <v>16</v>
      </c>
      <c r="D138" s="52" t="s">
        <v>3425</v>
      </c>
      <c r="E138" s="53">
        <v>45195</v>
      </c>
      <c r="F138" s="267">
        <v>0.70138888888888884</v>
      </c>
      <c r="G138" s="52" t="s">
        <v>3426</v>
      </c>
      <c r="H138" s="53">
        <v>45190</v>
      </c>
      <c r="I138" s="53">
        <v>62357</v>
      </c>
      <c r="J138" s="52" t="s">
        <v>17</v>
      </c>
      <c r="M138" s="1024" t="s">
        <v>3444</v>
      </c>
      <c r="N138" s="1024" t="s">
        <v>3444</v>
      </c>
      <c r="O138" s="1026">
        <v>45238</v>
      </c>
      <c r="P138" s="1026">
        <v>45330</v>
      </c>
      <c r="Q138" s="1024"/>
      <c r="T138" s="533"/>
      <c r="U138" s="533"/>
      <c r="Y138" s="52" t="s">
        <v>3445</v>
      </c>
    </row>
    <row r="139" spans="1:27" s="52" customFormat="1" ht="75" x14ac:dyDescent="0.25">
      <c r="A139" s="52">
        <v>116</v>
      </c>
      <c r="B139" s="52" t="s">
        <v>319</v>
      </c>
      <c r="C139" s="52" t="s">
        <v>16</v>
      </c>
      <c r="D139" s="52" t="s">
        <v>3427</v>
      </c>
      <c r="E139" s="53">
        <v>45195</v>
      </c>
      <c r="F139" s="267">
        <v>0.70138888888888884</v>
      </c>
      <c r="G139" s="52" t="s">
        <v>3428</v>
      </c>
      <c r="H139" s="53">
        <v>45200</v>
      </c>
      <c r="I139" s="53">
        <v>48944</v>
      </c>
      <c r="J139" s="52" t="s">
        <v>17</v>
      </c>
      <c r="M139" s="1038"/>
      <c r="N139" s="1038"/>
      <c r="O139" s="1038"/>
      <c r="P139" s="1038"/>
      <c r="Q139" s="1038"/>
      <c r="T139" s="533"/>
      <c r="U139" s="533"/>
      <c r="W139" s="52" t="s">
        <v>3525</v>
      </c>
    </row>
    <row r="140" spans="1:27" s="52" customFormat="1" ht="75" x14ac:dyDescent="0.25">
      <c r="A140" s="52">
        <v>117</v>
      </c>
      <c r="B140" s="52" t="s">
        <v>319</v>
      </c>
      <c r="C140" s="52" t="s">
        <v>16</v>
      </c>
      <c r="D140" s="52" t="s">
        <v>3429</v>
      </c>
      <c r="E140" s="53">
        <v>45195</v>
      </c>
      <c r="F140" s="267">
        <v>0.70138888888888884</v>
      </c>
      <c r="G140" s="52" t="s">
        <v>3430</v>
      </c>
      <c r="H140" s="53">
        <v>45200</v>
      </c>
      <c r="I140" s="53">
        <v>48944</v>
      </c>
      <c r="J140" s="52" t="s">
        <v>17</v>
      </c>
      <c r="M140" s="1039"/>
      <c r="N140" s="1039"/>
      <c r="O140" s="1039"/>
      <c r="P140" s="1039"/>
      <c r="Q140" s="1039"/>
      <c r="T140" s="533"/>
      <c r="U140" s="533"/>
    </row>
    <row r="141" spans="1:27" s="52" customFormat="1" ht="75" x14ac:dyDescent="0.25">
      <c r="A141" s="52">
        <v>118</v>
      </c>
      <c r="B141" s="52" t="s">
        <v>409</v>
      </c>
      <c r="C141" s="52" t="s">
        <v>16</v>
      </c>
      <c r="D141" s="52" t="s">
        <v>3460</v>
      </c>
      <c r="E141" s="53">
        <v>45205</v>
      </c>
      <c r="F141" s="267">
        <v>0.5</v>
      </c>
      <c r="G141" s="52" t="s">
        <v>3461</v>
      </c>
      <c r="H141" s="53">
        <v>45219</v>
      </c>
      <c r="I141" s="53">
        <v>48862</v>
      </c>
      <c r="J141" s="52" t="s">
        <v>17</v>
      </c>
      <c r="M141" s="52" t="s">
        <v>3465</v>
      </c>
      <c r="N141" s="52" t="s">
        <v>3464</v>
      </c>
      <c r="O141" s="53">
        <v>45281</v>
      </c>
      <c r="P141" s="53">
        <v>45006</v>
      </c>
      <c r="S141" s="52">
        <v>22</v>
      </c>
      <c r="T141" s="533">
        <v>105.25</v>
      </c>
      <c r="U141" s="533">
        <v>2315.5</v>
      </c>
      <c r="W141" s="93" t="s">
        <v>3847</v>
      </c>
      <c r="Y141" s="52" t="s">
        <v>3479</v>
      </c>
    </row>
    <row r="142" spans="1:27" s="815" customFormat="1" ht="45" x14ac:dyDescent="0.25">
      <c r="A142" s="815">
        <v>119</v>
      </c>
      <c r="B142" s="816" t="s">
        <v>3319</v>
      </c>
      <c r="C142" s="817" t="s">
        <v>35</v>
      </c>
      <c r="D142" s="815" t="s">
        <v>3462</v>
      </c>
      <c r="E142" s="818">
        <v>44957</v>
      </c>
      <c r="G142" s="815" t="s">
        <v>3463</v>
      </c>
      <c r="H142" s="818">
        <v>45245</v>
      </c>
      <c r="I142" s="818">
        <v>48898</v>
      </c>
      <c r="J142" s="815" t="s">
        <v>471</v>
      </c>
      <c r="M142" s="815" t="s">
        <v>3468</v>
      </c>
      <c r="N142" s="815" t="s">
        <v>3469</v>
      </c>
      <c r="O142" s="815" t="s">
        <v>3478</v>
      </c>
      <c r="P142" s="815" t="s">
        <v>484</v>
      </c>
      <c r="R142" s="815">
        <v>6</v>
      </c>
      <c r="T142" s="819">
        <v>105.25</v>
      </c>
      <c r="U142" s="819">
        <v>631.5</v>
      </c>
      <c r="W142" s="820" t="s">
        <v>1017</v>
      </c>
      <c r="Y142" s="815" t="s">
        <v>3480</v>
      </c>
    </row>
    <row r="143" spans="1:27" s="52" customFormat="1" ht="75" x14ac:dyDescent="0.25">
      <c r="A143" s="52">
        <v>120</v>
      </c>
      <c r="B143" s="52" t="s">
        <v>2958</v>
      </c>
      <c r="C143" s="315" t="s">
        <v>3270</v>
      </c>
      <c r="D143" s="52" t="s">
        <v>3486</v>
      </c>
      <c r="E143" s="53">
        <v>45259</v>
      </c>
      <c r="F143" s="267">
        <v>0.625</v>
      </c>
      <c r="G143" s="52" t="s">
        <v>3487</v>
      </c>
      <c r="H143" s="53">
        <v>45270</v>
      </c>
      <c r="I143" s="53">
        <v>48944</v>
      </c>
      <c r="J143" s="52" t="s">
        <v>17</v>
      </c>
      <c r="M143" s="52" t="s">
        <v>3509</v>
      </c>
      <c r="N143" s="52" t="s">
        <v>3510</v>
      </c>
      <c r="O143" s="53">
        <v>45314</v>
      </c>
      <c r="P143" s="53">
        <v>45405</v>
      </c>
      <c r="R143" s="52">
        <v>4</v>
      </c>
      <c r="T143" s="533">
        <v>105.25</v>
      </c>
      <c r="U143" s="533">
        <v>421</v>
      </c>
      <c r="W143" s="93" t="s">
        <v>3765</v>
      </c>
    </row>
    <row r="144" spans="1:27" s="52" customFormat="1" ht="60" x14ac:dyDescent="0.25">
      <c r="A144" s="52">
        <v>121</v>
      </c>
      <c r="B144" s="52" t="s">
        <v>3534</v>
      </c>
      <c r="C144" s="52" t="s">
        <v>3002</v>
      </c>
      <c r="D144" s="52" t="s">
        <v>3535</v>
      </c>
      <c r="E144" s="53">
        <v>45323</v>
      </c>
      <c r="F144" s="267">
        <v>0.44444444444444442</v>
      </c>
      <c r="G144" s="52" t="s">
        <v>3536</v>
      </c>
      <c r="H144" s="53">
        <v>45292</v>
      </c>
      <c r="I144" s="53">
        <v>45657</v>
      </c>
      <c r="J144" s="52" t="s">
        <v>3537</v>
      </c>
      <c r="M144" s="52" t="s">
        <v>3558</v>
      </c>
      <c r="N144" s="52" t="s">
        <v>3559</v>
      </c>
      <c r="O144" s="53">
        <v>45350</v>
      </c>
      <c r="P144" s="52" t="s">
        <v>484</v>
      </c>
      <c r="R144" s="52">
        <v>2</v>
      </c>
      <c r="T144" s="533">
        <v>105.25</v>
      </c>
      <c r="U144" s="533">
        <v>210.5</v>
      </c>
      <c r="W144" s="57"/>
      <c r="Y144" s="52" t="s">
        <v>3590</v>
      </c>
    </row>
    <row r="145" spans="1:25" s="545" customFormat="1" ht="45" x14ac:dyDescent="0.25">
      <c r="A145" s="649">
        <v>122</v>
      </c>
      <c r="B145" s="67" t="s">
        <v>3319</v>
      </c>
      <c r="C145" s="647" t="s">
        <v>35</v>
      </c>
      <c r="D145" s="727" t="s">
        <v>3538</v>
      </c>
      <c r="E145" s="706">
        <v>45329</v>
      </c>
      <c r="F145" s="727"/>
      <c r="G145" s="727" t="s">
        <v>3539</v>
      </c>
      <c r="H145" s="706">
        <v>45329</v>
      </c>
      <c r="I145" s="706">
        <v>48982</v>
      </c>
      <c r="J145" s="727" t="s">
        <v>471</v>
      </c>
      <c r="M145" s="1021" t="s">
        <v>3556</v>
      </c>
      <c r="N145" s="1021" t="s">
        <v>3557</v>
      </c>
      <c r="O145" s="1021" t="s">
        <v>3565</v>
      </c>
      <c r="P145" s="1021" t="s">
        <v>484</v>
      </c>
      <c r="R145" s="1021">
        <v>53</v>
      </c>
      <c r="T145" s="1015">
        <v>105.25</v>
      </c>
      <c r="U145" s="1015">
        <v>5578.25</v>
      </c>
      <c r="W145" s="1018" t="s">
        <v>1017</v>
      </c>
      <c r="Y145" s="545" t="s">
        <v>3590</v>
      </c>
    </row>
    <row r="146" spans="1:25" s="545" customFormat="1" ht="45" x14ac:dyDescent="0.25">
      <c r="A146" s="649">
        <v>123</v>
      </c>
      <c r="B146" s="67" t="s">
        <v>3319</v>
      </c>
      <c r="C146" s="647" t="s">
        <v>35</v>
      </c>
      <c r="D146" s="727" t="s">
        <v>3540</v>
      </c>
      <c r="E146" s="706">
        <v>45329</v>
      </c>
      <c r="F146" s="727"/>
      <c r="G146" s="727" t="s">
        <v>3541</v>
      </c>
      <c r="H146" s="706">
        <v>45329</v>
      </c>
      <c r="I146" s="706">
        <v>48982</v>
      </c>
      <c r="J146" s="727" t="s">
        <v>471</v>
      </c>
      <c r="M146" s="1022"/>
      <c r="N146" s="1022"/>
      <c r="O146" s="1022"/>
      <c r="P146" s="1022"/>
      <c r="R146" s="1022"/>
      <c r="T146" s="1016"/>
      <c r="U146" s="1016"/>
      <c r="W146" s="1019"/>
    </row>
    <row r="147" spans="1:25" s="545" customFormat="1" ht="45" x14ac:dyDescent="0.25">
      <c r="A147" s="649">
        <v>124</v>
      </c>
      <c r="B147" s="67" t="s">
        <v>3319</v>
      </c>
      <c r="C147" s="647" t="s">
        <v>35</v>
      </c>
      <c r="D147" s="727" t="s">
        <v>3542</v>
      </c>
      <c r="E147" s="706">
        <v>45329</v>
      </c>
      <c r="F147" s="727"/>
      <c r="G147" s="727" t="s">
        <v>3543</v>
      </c>
      <c r="H147" s="706">
        <v>45329</v>
      </c>
      <c r="I147" s="706">
        <v>48982</v>
      </c>
      <c r="J147" s="727" t="s">
        <v>471</v>
      </c>
      <c r="M147" s="1022"/>
      <c r="N147" s="1022"/>
      <c r="O147" s="1022"/>
      <c r="P147" s="1022"/>
      <c r="R147" s="1022"/>
      <c r="T147" s="1016"/>
      <c r="U147" s="1016"/>
      <c r="W147" s="1019"/>
    </row>
    <row r="148" spans="1:25" s="545" customFormat="1" ht="45" x14ac:dyDescent="0.25">
      <c r="A148" s="649">
        <v>125</v>
      </c>
      <c r="B148" s="67" t="s">
        <v>3319</v>
      </c>
      <c r="C148" s="647" t="s">
        <v>35</v>
      </c>
      <c r="D148" s="727" t="s">
        <v>3544</v>
      </c>
      <c r="E148" s="706">
        <v>45329</v>
      </c>
      <c r="F148" s="727"/>
      <c r="G148" s="727" t="s">
        <v>3545</v>
      </c>
      <c r="H148" s="706">
        <v>45329</v>
      </c>
      <c r="I148" s="706">
        <v>48982</v>
      </c>
      <c r="J148" s="727" t="s">
        <v>471</v>
      </c>
      <c r="M148" s="1023"/>
      <c r="N148" s="1023"/>
      <c r="O148" s="1023"/>
      <c r="P148" s="1023"/>
      <c r="R148" s="1023"/>
      <c r="T148" s="1017"/>
      <c r="U148" s="1017"/>
      <c r="W148" s="1020"/>
    </row>
    <row r="149" spans="1:25" s="52" customFormat="1" ht="60" x14ac:dyDescent="0.25">
      <c r="A149" s="52">
        <v>126</v>
      </c>
      <c r="B149" s="178" t="s">
        <v>3546</v>
      </c>
      <c r="C149" s="315" t="s">
        <v>390</v>
      </c>
      <c r="D149" s="52" t="s">
        <v>3547</v>
      </c>
      <c r="E149" s="53">
        <v>45330</v>
      </c>
      <c r="G149" s="52" t="s">
        <v>3548</v>
      </c>
      <c r="H149" s="53">
        <v>45329</v>
      </c>
      <c r="I149" s="53">
        <v>48982</v>
      </c>
      <c r="J149" s="52" t="s">
        <v>3004</v>
      </c>
      <c r="M149" s="52" t="s">
        <v>3560</v>
      </c>
      <c r="N149" s="52" t="s">
        <v>3561</v>
      </c>
      <c r="O149" s="53">
        <v>45352</v>
      </c>
      <c r="P149" s="53">
        <v>45444</v>
      </c>
      <c r="R149" s="52">
        <v>1</v>
      </c>
      <c r="T149" s="533">
        <v>105.25</v>
      </c>
      <c r="U149" s="533">
        <v>105.25</v>
      </c>
      <c r="W149" s="57" t="s">
        <v>1017</v>
      </c>
      <c r="Y149" s="52" t="s">
        <v>3590</v>
      </c>
    </row>
    <row r="150" spans="1:25" s="52" customFormat="1" ht="75" x14ac:dyDescent="0.25">
      <c r="A150" s="52">
        <v>127</v>
      </c>
      <c r="B150" s="52" t="s">
        <v>2958</v>
      </c>
      <c r="C150" s="315" t="s">
        <v>3270</v>
      </c>
      <c r="D150" s="52" t="s">
        <v>3593</v>
      </c>
      <c r="E150" s="53" t="s">
        <v>3594</v>
      </c>
      <c r="F150" s="267">
        <v>0.66666666666666663</v>
      </c>
      <c r="G150" s="52" t="s">
        <v>3595</v>
      </c>
      <c r="H150" s="53">
        <v>45413</v>
      </c>
      <c r="I150" s="53">
        <v>49309</v>
      </c>
      <c r="J150" s="52" t="s">
        <v>17</v>
      </c>
      <c r="M150" s="52" t="s">
        <v>3613</v>
      </c>
      <c r="N150" s="52" t="s">
        <v>3614</v>
      </c>
      <c r="O150" s="53">
        <v>45406</v>
      </c>
      <c r="P150" s="53">
        <v>45497</v>
      </c>
      <c r="S150" s="52">
        <v>7</v>
      </c>
      <c r="T150" s="533">
        <v>105.25</v>
      </c>
      <c r="U150" s="533">
        <v>736.75</v>
      </c>
      <c r="W150" s="57" t="s">
        <v>1017</v>
      </c>
    </row>
    <row r="151" spans="1:25" s="815" customFormat="1" ht="45" x14ac:dyDescent="0.25">
      <c r="A151" s="815">
        <v>128</v>
      </c>
      <c r="B151" s="816" t="s">
        <v>3319</v>
      </c>
      <c r="C151" s="817" t="s">
        <v>35</v>
      </c>
      <c r="D151" s="815" t="s">
        <v>3666</v>
      </c>
      <c r="E151" s="818">
        <v>45443</v>
      </c>
      <c r="F151" s="881">
        <v>0.61805555555555558</v>
      </c>
      <c r="G151" s="815" t="s">
        <v>3667</v>
      </c>
      <c r="H151" s="818">
        <v>45463</v>
      </c>
      <c r="I151" s="818">
        <v>49115</v>
      </c>
      <c r="J151" s="815" t="s">
        <v>471</v>
      </c>
      <c r="L151" s="882"/>
      <c r="M151" s="815" t="s">
        <v>3966</v>
      </c>
      <c r="T151" s="819"/>
      <c r="U151" s="819"/>
      <c r="Y151" s="882" t="s">
        <v>3668</v>
      </c>
    </row>
    <row r="152" spans="1:25" s="52" customFormat="1" ht="75" x14ac:dyDescent="0.25">
      <c r="A152" s="52">
        <v>129</v>
      </c>
      <c r="B152" s="52" t="s">
        <v>409</v>
      </c>
      <c r="C152" s="52" t="s">
        <v>16</v>
      </c>
      <c r="D152" s="52" t="s">
        <v>3669</v>
      </c>
      <c r="E152" s="53" t="s">
        <v>3670</v>
      </c>
      <c r="F152" s="267">
        <v>0.5</v>
      </c>
      <c r="G152" s="52" t="s">
        <v>3671</v>
      </c>
      <c r="H152" s="53">
        <v>45413</v>
      </c>
      <c r="I152" s="53">
        <v>49309</v>
      </c>
      <c r="J152" s="52" t="s">
        <v>17</v>
      </c>
      <c r="K152" s="798"/>
      <c r="M152" s="52" t="s">
        <v>3691</v>
      </c>
      <c r="N152" s="52" t="s">
        <v>3690</v>
      </c>
      <c r="O152" s="53">
        <v>45531</v>
      </c>
      <c r="P152" s="53">
        <v>45623</v>
      </c>
      <c r="S152" s="52">
        <v>56</v>
      </c>
      <c r="T152" s="533">
        <v>105.25</v>
      </c>
      <c r="U152" s="533">
        <v>5894</v>
      </c>
      <c r="W152" s="57" t="s">
        <v>1017</v>
      </c>
    </row>
    <row r="153" spans="1:25" s="52" customFormat="1" ht="45" x14ac:dyDescent="0.25">
      <c r="A153" s="52">
        <v>130</v>
      </c>
      <c r="B153" s="178" t="s">
        <v>3319</v>
      </c>
      <c r="C153" s="315" t="s">
        <v>35</v>
      </c>
      <c r="D153" s="52" t="s">
        <v>3692</v>
      </c>
      <c r="E153" s="53">
        <v>45456</v>
      </c>
      <c r="F153" s="267">
        <v>0.58333333333333337</v>
      </c>
      <c r="G153" s="52" t="s">
        <v>3693</v>
      </c>
      <c r="H153" s="53">
        <v>45463</v>
      </c>
      <c r="I153" s="53">
        <v>49115</v>
      </c>
      <c r="J153" s="52" t="s">
        <v>471</v>
      </c>
      <c r="M153" s="52" t="s">
        <v>3696</v>
      </c>
      <c r="N153" s="52" t="s">
        <v>3697</v>
      </c>
      <c r="O153" s="53">
        <v>45980</v>
      </c>
      <c r="P153" s="191">
        <v>46072</v>
      </c>
      <c r="R153" s="52">
        <v>2</v>
      </c>
      <c r="T153" s="533">
        <v>105.25</v>
      </c>
      <c r="U153" s="533"/>
      <c r="V153" s="52">
        <v>210.5</v>
      </c>
      <c r="W153" s="57" t="s">
        <v>1017</v>
      </c>
    </row>
    <row r="154" spans="1:25" s="52" customFormat="1" ht="75" x14ac:dyDescent="0.25">
      <c r="A154" s="52">
        <v>131</v>
      </c>
      <c r="B154" s="52" t="s">
        <v>2958</v>
      </c>
      <c r="C154" s="315" t="s">
        <v>3270</v>
      </c>
      <c r="D154" s="52" t="s">
        <v>3698</v>
      </c>
      <c r="E154" s="53">
        <v>45484</v>
      </c>
      <c r="F154" s="267">
        <v>0.5</v>
      </c>
      <c r="G154" s="52" t="s">
        <v>3699</v>
      </c>
      <c r="H154" s="53">
        <v>45492</v>
      </c>
      <c r="I154" s="53">
        <v>49309</v>
      </c>
      <c r="J154" s="52" t="s">
        <v>17</v>
      </c>
      <c r="M154" s="52" t="s">
        <v>3750</v>
      </c>
      <c r="N154" s="52" t="s">
        <v>3751</v>
      </c>
      <c r="O154" s="53">
        <v>45527</v>
      </c>
      <c r="P154" s="53">
        <v>45619</v>
      </c>
      <c r="R154" s="52">
        <v>3</v>
      </c>
      <c r="S154" s="52">
        <v>5</v>
      </c>
      <c r="T154" s="533">
        <v>105.25</v>
      </c>
      <c r="U154" s="533">
        <v>843</v>
      </c>
      <c r="W154" s="57" t="s">
        <v>1017</v>
      </c>
    </row>
    <row r="155" spans="1:25" s="52" customFormat="1" ht="75" x14ac:dyDescent="0.25">
      <c r="A155" s="52">
        <v>132</v>
      </c>
      <c r="B155" s="52" t="s">
        <v>3300</v>
      </c>
      <c r="C155" s="315" t="s">
        <v>3270</v>
      </c>
      <c r="D155" s="52" t="s">
        <v>3700</v>
      </c>
      <c r="E155" s="53">
        <v>45484</v>
      </c>
      <c r="F155" s="267">
        <v>0.5625</v>
      </c>
      <c r="G155" s="52" t="s">
        <v>3701</v>
      </c>
      <c r="H155" s="53">
        <v>45474</v>
      </c>
      <c r="I155" s="53">
        <v>45657</v>
      </c>
      <c r="J155" s="52" t="s">
        <v>17</v>
      </c>
      <c r="M155" s="52" t="s">
        <v>3726</v>
      </c>
      <c r="N155" s="52" t="s">
        <v>3727</v>
      </c>
      <c r="O155" s="53">
        <v>45533</v>
      </c>
      <c r="P155" s="53">
        <v>45625</v>
      </c>
      <c r="R155" s="52">
        <v>40</v>
      </c>
      <c r="S155" s="52">
        <v>25</v>
      </c>
      <c r="T155" s="533">
        <v>105.25</v>
      </c>
      <c r="U155" s="533">
        <v>6841.25</v>
      </c>
      <c r="W155" s="57" t="s">
        <v>1017</v>
      </c>
    </row>
    <row r="156" spans="1:25" s="52" customFormat="1" ht="75" x14ac:dyDescent="0.25">
      <c r="A156" s="52">
        <v>133</v>
      </c>
      <c r="B156" s="52" t="s">
        <v>3300</v>
      </c>
      <c r="C156" s="315" t="s">
        <v>3270</v>
      </c>
      <c r="D156" s="52" t="s">
        <v>3702</v>
      </c>
      <c r="E156" s="53">
        <v>45475</v>
      </c>
      <c r="F156" s="267">
        <v>0.5625</v>
      </c>
      <c r="G156" s="52" t="s">
        <v>3703</v>
      </c>
      <c r="H156" s="53">
        <v>45474</v>
      </c>
      <c r="I156" s="53">
        <v>45657</v>
      </c>
      <c r="J156" s="52" t="s">
        <v>17</v>
      </c>
      <c r="M156" s="52" t="s">
        <v>3728</v>
      </c>
      <c r="N156" s="52" t="s">
        <v>3729</v>
      </c>
      <c r="O156" s="53">
        <v>45533</v>
      </c>
      <c r="P156" s="53">
        <v>45625</v>
      </c>
      <c r="R156" s="52">
        <v>68</v>
      </c>
      <c r="S156" s="52">
        <v>13</v>
      </c>
      <c r="T156" s="533">
        <v>105.25</v>
      </c>
      <c r="U156" s="533">
        <v>8525.25</v>
      </c>
      <c r="W156" s="57" t="s">
        <v>1017</v>
      </c>
    </row>
    <row r="157" spans="1:25" s="339" customFormat="1" ht="75" x14ac:dyDescent="0.25">
      <c r="A157" s="52">
        <v>134</v>
      </c>
      <c r="B157" s="52" t="s">
        <v>3300</v>
      </c>
      <c r="C157" s="315" t="s">
        <v>3270</v>
      </c>
      <c r="D157" s="52" t="s">
        <v>3704</v>
      </c>
      <c r="E157" s="53">
        <v>45475</v>
      </c>
      <c r="F157" s="267">
        <v>0.5625</v>
      </c>
      <c r="G157" s="52" t="s">
        <v>3705</v>
      </c>
      <c r="H157" s="53">
        <v>45474</v>
      </c>
      <c r="I157" s="53">
        <v>45657</v>
      </c>
      <c r="J157" s="52" t="s">
        <v>17</v>
      </c>
      <c r="K157" s="52"/>
      <c r="L157" s="52"/>
      <c r="M157" s="52" t="s">
        <v>3730</v>
      </c>
      <c r="N157" s="52" t="s">
        <v>3731</v>
      </c>
      <c r="O157" s="53">
        <v>45533</v>
      </c>
      <c r="P157" s="53">
        <v>45625</v>
      </c>
      <c r="Q157" s="52"/>
      <c r="R157" s="52">
        <v>38</v>
      </c>
      <c r="S157" s="52">
        <v>12</v>
      </c>
      <c r="T157" s="533">
        <v>105.25</v>
      </c>
      <c r="U157" s="533">
        <v>5262.5</v>
      </c>
      <c r="V157" s="52"/>
      <c r="W157" s="57" t="s">
        <v>1017</v>
      </c>
      <c r="X157" s="52"/>
    </row>
    <row r="158" spans="1:25" s="339" customFormat="1" ht="75" x14ac:dyDescent="0.25">
      <c r="A158" s="52">
        <v>135</v>
      </c>
      <c r="B158" s="52" t="s">
        <v>3300</v>
      </c>
      <c r="C158" s="315" t="s">
        <v>3270</v>
      </c>
      <c r="D158" s="52" t="s">
        <v>3706</v>
      </c>
      <c r="E158" s="53">
        <v>45475</v>
      </c>
      <c r="F158" s="267">
        <v>0.5625</v>
      </c>
      <c r="G158" s="52" t="s">
        <v>3707</v>
      </c>
      <c r="H158" s="53">
        <v>45474</v>
      </c>
      <c r="I158" s="53">
        <v>45657</v>
      </c>
      <c r="J158" s="52" t="s">
        <v>17</v>
      </c>
      <c r="K158" s="52"/>
      <c r="L158" s="52"/>
      <c r="M158" s="52" t="s">
        <v>3732</v>
      </c>
      <c r="N158" s="52" t="s">
        <v>3733</v>
      </c>
      <c r="O158" s="53">
        <v>45533</v>
      </c>
      <c r="P158" s="53">
        <v>45625</v>
      </c>
      <c r="Q158" s="52"/>
      <c r="R158" s="52">
        <v>2</v>
      </c>
      <c r="S158" s="52">
        <v>12</v>
      </c>
      <c r="T158" s="533">
        <v>105.25</v>
      </c>
      <c r="U158" s="533">
        <v>1473.5</v>
      </c>
      <c r="V158" s="52"/>
      <c r="W158" s="57" t="s">
        <v>1017</v>
      </c>
      <c r="X158" s="52"/>
    </row>
    <row r="159" spans="1:25" s="339" customFormat="1" ht="75" x14ac:dyDescent="0.25">
      <c r="A159" s="52">
        <v>136</v>
      </c>
      <c r="B159" s="52" t="s">
        <v>3300</v>
      </c>
      <c r="C159" s="315" t="s">
        <v>3270</v>
      </c>
      <c r="D159" s="52" t="s">
        <v>3708</v>
      </c>
      <c r="E159" s="53">
        <v>45475</v>
      </c>
      <c r="F159" s="267">
        <v>0.5625</v>
      </c>
      <c r="G159" s="52" t="s">
        <v>3709</v>
      </c>
      <c r="H159" s="53">
        <v>45474</v>
      </c>
      <c r="I159" s="53">
        <v>45657</v>
      </c>
      <c r="J159" s="52" t="s">
        <v>17</v>
      </c>
      <c r="K159" s="52"/>
      <c r="L159" s="52"/>
      <c r="M159" s="52" t="s">
        <v>3734</v>
      </c>
      <c r="N159" s="52" t="s">
        <v>3735</v>
      </c>
      <c r="O159" s="53">
        <v>45533</v>
      </c>
      <c r="P159" s="53">
        <v>45625</v>
      </c>
      <c r="Q159" s="52"/>
      <c r="R159" s="52">
        <v>15</v>
      </c>
      <c r="S159" s="52">
        <v>28</v>
      </c>
      <c r="T159" s="533">
        <v>105.25</v>
      </c>
      <c r="U159" s="533">
        <v>4525.75</v>
      </c>
      <c r="V159" s="52"/>
      <c r="W159" s="57" t="s">
        <v>1017</v>
      </c>
      <c r="X159" s="52"/>
    </row>
    <row r="160" spans="1:25" s="339" customFormat="1" ht="45" x14ac:dyDescent="0.25">
      <c r="A160" s="52">
        <v>137</v>
      </c>
      <c r="B160" s="178" t="s">
        <v>3319</v>
      </c>
      <c r="C160" s="315" t="s">
        <v>35</v>
      </c>
      <c r="D160" s="52" t="s">
        <v>3720</v>
      </c>
      <c r="E160" s="53">
        <v>45485</v>
      </c>
      <c r="F160" s="267">
        <v>0.58333333333333337</v>
      </c>
      <c r="G160" s="52" t="s">
        <v>3721</v>
      </c>
      <c r="H160" s="53">
        <v>45497</v>
      </c>
      <c r="I160" s="53">
        <v>45131</v>
      </c>
      <c r="J160" s="52" t="s">
        <v>471</v>
      </c>
      <c r="K160" s="52"/>
      <c r="L160" s="52"/>
      <c r="M160" s="1024" t="s">
        <v>3742</v>
      </c>
      <c r="N160" s="1024" t="s">
        <v>3743</v>
      </c>
      <c r="O160" s="1026">
        <v>45980</v>
      </c>
      <c r="P160" s="1044">
        <v>46072</v>
      </c>
      <c r="Q160" s="52"/>
      <c r="R160" s="1024">
        <v>33</v>
      </c>
      <c r="S160" s="1024"/>
      <c r="T160" s="1027">
        <v>105.25</v>
      </c>
      <c r="U160" s="1027">
        <v>3473.25</v>
      </c>
      <c r="V160" s="52"/>
      <c r="W160" s="1040" t="s">
        <v>1017</v>
      </c>
      <c r="X160" s="52"/>
    </row>
    <row r="161" spans="1:25" s="339" customFormat="1" ht="45" x14ac:dyDescent="0.25">
      <c r="A161" s="52">
        <v>138</v>
      </c>
      <c r="B161" s="178" t="s">
        <v>3319</v>
      </c>
      <c r="C161" s="315" t="s">
        <v>35</v>
      </c>
      <c r="D161" s="52" t="s">
        <v>3722</v>
      </c>
      <c r="E161" s="53">
        <v>45485</v>
      </c>
      <c r="F161" s="267">
        <v>0.58333333333333337</v>
      </c>
      <c r="G161" s="52" t="s">
        <v>3723</v>
      </c>
      <c r="H161" s="53">
        <v>45497</v>
      </c>
      <c r="I161" s="53">
        <v>45131</v>
      </c>
      <c r="J161" s="52" t="s">
        <v>471</v>
      </c>
      <c r="K161" s="52"/>
      <c r="L161" s="52"/>
      <c r="M161" s="1033"/>
      <c r="N161" s="1033"/>
      <c r="O161" s="1033"/>
      <c r="P161" s="1043"/>
      <c r="Q161" s="52"/>
      <c r="R161" s="1033"/>
      <c r="S161" s="1033"/>
      <c r="T161" s="1031"/>
      <c r="U161" s="1031"/>
      <c r="V161" s="52"/>
      <c r="W161" s="1043"/>
      <c r="X161" s="52"/>
    </row>
    <row r="162" spans="1:25" s="339" customFormat="1" ht="45" x14ac:dyDescent="0.25">
      <c r="A162" s="940">
        <v>139</v>
      </c>
      <c r="B162" s="252" t="s">
        <v>3319</v>
      </c>
      <c r="C162" s="571" t="s">
        <v>35</v>
      </c>
      <c r="D162" s="940" t="s">
        <v>3724</v>
      </c>
      <c r="E162" s="941">
        <v>45485</v>
      </c>
      <c r="F162" s="398">
        <v>0.58333333333333337</v>
      </c>
      <c r="G162" s="940" t="s">
        <v>3725</v>
      </c>
      <c r="H162" s="941">
        <v>45497</v>
      </c>
      <c r="I162" s="941">
        <v>45131</v>
      </c>
      <c r="J162" s="940" t="s">
        <v>471</v>
      </c>
      <c r="K162" s="940"/>
      <c r="L162" s="940"/>
      <c r="M162" s="1025"/>
      <c r="N162" s="1025"/>
      <c r="O162" s="1025"/>
      <c r="P162" s="1041"/>
      <c r="Q162" s="940"/>
      <c r="R162" s="1025"/>
      <c r="S162" s="1025"/>
      <c r="T162" s="1028"/>
      <c r="U162" s="1028"/>
      <c r="V162" s="940"/>
      <c r="W162" s="1041"/>
      <c r="X162" s="940"/>
    </row>
    <row r="163" spans="1:25" s="52" customFormat="1" ht="75" x14ac:dyDescent="0.25">
      <c r="A163" s="52">
        <v>140</v>
      </c>
      <c r="B163" s="52" t="s">
        <v>409</v>
      </c>
      <c r="C163" s="52" t="s">
        <v>16</v>
      </c>
      <c r="D163" s="52" t="s">
        <v>3819</v>
      </c>
      <c r="E163" s="53">
        <v>45589</v>
      </c>
      <c r="F163" s="267">
        <v>0.5</v>
      </c>
      <c r="G163" s="52" t="s">
        <v>3820</v>
      </c>
      <c r="H163" s="53">
        <v>45566</v>
      </c>
      <c r="I163" s="53">
        <v>49309</v>
      </c>
      <c r="J163" s="52" t="s">
        <v>17</v>
      </c>
      <c r="K163" s="1024"/>
      <c r="L163" s="1024"/>
      <c r="M163" s="1024" t="s">
        <v>3816</v>
      </c>
      <c r="N163" s="1024" t="s">
        <v>3816</v>
      </c>
      <c r="O163" s="1026">
        <v>45632</v>
      </c>
      <c r="P163" s="1024" t="s">
        <v>484</v>
      </c>
      <c r="Q163" s="1024"/>
      <c r="R163" s="1024">
        <v>8</v>
      </c>
      <c r="S163" s="1024"/>
      <c r="T163" s="1027">
        <v>105.25</v>
      </c>
      <c r="U163" s="1027">
        <f>R163*T163</f>
        <v>842</v>
      </c>
      <c r="V163" s="1024"/>
      <c r="W163" s="1040" t="s">
        <v>1017</v>
      </c>
      <c r="X163" s="1024"/>
    </row>
    <row r="164" spans="1:25" s="52" customFormat="1" ht="75" x14ac:dyDescent="0.25">
      <c r="A164" s="52">
        <v>141</v>
      </c>
      <c r="B164" s="52" t="s">
        <v>409</v>
      </c>
      <c r="C164" s="52" t="s">
        <v>16</v>
      </c>
      <c r="D164" s="52" t="s">
        <v>3821</v>
      </c>
      <c r="E164" s="53">
        <v>45589</v>
      </c>
      <c r="F164" s="267">
        <v>0.5</v>
      </c>
      <c r="G164" s="52" t="s">
        <v>3822</v>
      </c>
      <c r="H164" s="53">
        <v>45566</v>
      </c>
      <c r="I164" s="53">
        <v>49309</v>
      </c>
      <c r="J164" s="52" t="s">
        <v>17</v>
      </c>
      <c r="K164" s="1042"/>
      <c r="L164" s="1042"/>
      <c r="M164" s="1042"/>
      <c r="N164" s="1042"/>
      <c r="O164" s="1042"/>
      <c r="P164" s="1042"/>
      <c r="Q164" s="1042"/>
      <c r="R164" s="1042"/>
      <c r="S164" s="1042"/>
      <c r="T164" s="1042"/>
      <c r="U164" s="1042"/>
      <c r="V164" s="1042"/>
      <c r="W164" s="1042"/>
      <c r="X164" s="1042"/>
    </row>
    <row r="165" spans="1:25" s="52" customFormat="1" ht="75" x14ac:dyDescent="0.25">
      <c r="A165" s="52">
        <v>142</v>
      </c>
      <c r="B165" s="52" t="s">
        <v>3300</v>
      </c>
      <c r="C165" s="315" t="s">
        <v>3270</v>
      </c>
      <c r="D165" s="52" t="s">
        <v>3823</v>
      </c>
      <c r="E165" s="53">
        <v>45590</v>
      </c>
      <c r="F165" s="267">
        <v>0.5625</v>
      </c>
      <c r="G165" s="52" t="s">
        <v>3824</v>
      </c>
      <c r="H165" s="53">
        <v>45597</v>
      </c>
      <c r="I165" s="53">
        <v>49309</v>
      </c>
      <c r="J165" s="52" t="s">
        <v>17</v>
      </c>
      <c r="M165" s="52" t="s">
        <v>3965</v>
      </c>
      <c r="N165" s="52" t="s">
        <v>4013</v>
      </c>
      <c r="O165" s="53">
        <v>45748</v>
      </c>
      <c r="P165" s="52" t="s">
        <v>484</v>
      </c>
      <c r="R165" s="52">
        <v>9</v>
      </c>
      <c r="T165" s="533">
        <v>105.25</v>
      </c>
      <c r="U165" s="533">
        <f>R165*T165</f>
        <v>947.25</v>
      </c>
      <c r="W165" s="93" t="s">
        <v>4026</v>
      </c>
    </row>
    <row r="166" spans="1:25" s="52" customFormat="1" ht="75" x14ac:dyDescent="0.25">
      <c r="A166" s="52">
        <v>143</v>
      </c>
      <c r="B166" s="52" t="s">
        <v>319</v>
      </c>
      <c r="C166" s="315" t="s">
        <v>3270</v>
      </c>
      <c r="D166" s="52" t="s">
        <v>3825</v>
      </c>
      <c r="E166" s="53">
        <v>45614</v>
      </c>
      <c r="F166" s="267">
        <v>0.54166666666666663</v>
      </c>
      <c r="G166" s="52" t="s">
        <v>3826</v>
      </c>
      <c r="H166" s="53" t="s">
        <v>3794</v>
      </c>
      <c r="I166" s="53" t="s">
        <v>3795</v>
      </c>
      <c r="J166" s="52" t="s">
        <v>17</v>
      </c>
      <c r="M166" s="52" t="s">
        <v>3967</v>
      </c>
      <c r="N166" s="52" t="s">
        <v>3967</v>
      </c>
      <c r="O166" s="53">
        <v>45670</v>
      </c>
      <c r="P166" s="52" t="s">
        <v>484</v>
      </c>
      <c r="R166" s="52">
        <v>12</v>
      </c>
      <c r="T166" s="533">
        <v>105.25</v>
      </c>
      <c r="U166" s="533">
        <v>1263</v>
      </c>
      <c r="W166" s="93" t="s">
        <v>3941</v>
      </c>
    </row>
    <row r="167" spans="1:25" s="52" customFormat="1" ht="75" x14ac:dyDescent="0.25">
      <c r="A167" s="52">
        <v>144</v>
      </c>
      <c r="B167" s="52" t="s">
        <v>319</v>
      </c>
      <c r="C167" s="315" t="s">
        <v>3270</v>
      </c>
      <c r="D167" s="52" t="s">
        <v>3827</v>
      </c>
      <c r="E167" s="53">
        <v>45608</v>
      </c>
      <c r="F167" s="267">
        <v>0.625</v>
      </c>
      <c r="G167" s="52" t="s">
        <v>3828</v>
      </c>
      <c r="H167" s="53" t="s">
        <v>3794</v>
      </c>
      <c r="I167" s="53" t="s">
        <v>3795</v>
      </c>
      <c r="J167" s="52" t="s">
        <v>17</v>
      </c>
      <c r="M167" s="52" t="s">
        <v>3843</v>
      </c>
      <c r="N167" s="52" t="s">
        <v>3844</v>
      </c>
      <c r="O167" s="53">
        <v>45645</v>
      </c>
      <c r="P167" s="827" t="s">
        <v>484</v>
      </c>
      <c r="R167" s="52">
        <v>20</v>
      </c>
      <c r="T167" s="533">
        <v>105.25</v>
      </c>
      <c r="U167" s="533">
        <v>2105</v>
      </c>
      <c r="W167" s="93" t="s">
        <v>3941</v>
      </c>
      <c r="Y167" s="52" t="s">
        <v>3849</v>
      </c>
    </row>
    <row r="168" spans="1:25" s="727" customFormat="1" x14ac:dyDescent="0.25">
      <c r="T168" s="529"/>
      <c r="U168" s="529"/>
    </row>
    <row r="169" spans="1:25" s="727" customFormat="1" x14ac:dyDescent="0.25">
      <c r="T169" s="529"/>
      <c r="U169" s="529"/>
    </row>
    <row r="170" spans="1:25" s="727" customFormat="1" x14ac:dyDescent="0.25">
      <c r="T170" s="529"/>
      <c r="U170" s="529"/>
    </row>
    <row r="171" spans="1:25" s="727" customFormat="1" x14ac:dyDescent="0.25">
      <c r="T171" s="529"/>
      <c r="U171" s="529"/>
    </row>
    <row r="172" spans="1:25" s="727" customFormat="1" x14ac:dyDescent="0.25">
      <c r="T172" s="529"/>
      <c r="U172" s="529"/>
    </row>
    <row r="173" spans="1:25" s="727" customFormat="1" x14ac:dyDescent="0.25">
      <c r="T173" s="529"/>
      <c r="U173" s="529"/>
    </row>
    <row r="174" spans="1:25" s="727" customFormat="1" x14ac:dyDescent="0.25">
      <c r="T174" s="529"/>
      <c r="U174" s="529"/>
    </row>
    <row r="175" spans="1:25" s="727" customFormat="1" x14ac:dyDescent="0.25">
      <c r="T175" s="529"/>
      <c r="U175" s="529"/>
    </row>
    <row r="176" spans="1:25" s="727" customFormat="1" x14ac:dyDescent="0.25">
      <c r="T176" s="529"/>
      <c r="U176" s="529"/>
    </row>
    <row r="177" spans="20:21" s="727" customFormat="1" x14ac:dyDescent="0.25">
      <c r="T177" s="529"/>
      <c r="U177" s="529"/>
    </row>
    <row r="178" spans="20:21" s="727" customFormat="1" x14ac:dyDescent="0.25">
      <c r="T178" s="529"/>
      <c r="U178" s="529"/>
    </row>
    <row r="179" spans="20:21" s="727" customFormat="1" x14ac:dyDescent="0.25">
      <c r="T179" s="529"/>
      <c r="U179" s="529"/>
    </row>
    <row r="180" spans="20:21" s="727" customFormat="1" x14ac:dyDescent="0.25">
      <c r="T180" s="529"/>
      <c r="U180" s="529"/>
    </row>
    <row r="181" spans="20:21" s="727" customFormat="1" x14ac:dyDescent="0.25">
      <c r="T181" s="529"/>
      <c r="U181" s="529"/>
    </row>
    <row r="182" spans="20:21" s="727" customFormat="1" x14ac:dyDescent="0.25">
      <c r="T182" s="529"/>
      <c r="U182" s="529"/>
    </row>
    <row r="183" spans="20:21" s="727" customFormat="1" x14ac:dyDescent="0.25">
      <c r="T183" s="529"/>
      <c r="U183" s="529"/>
    </row>
    <row r="184" spans="20:21" s="727" customFormat="1" x14ac:dyDescent="0.25">
      <c r="T184" s="529"/>
      <c r="U184" s="529"/>
    </row>
    <row r="185" spans="20:21" s="727" customFormat="1" x14ac:dyDescent="0.25">
      <c r="T185" s="529"/>
      <c r="U185" s="529"/>
    </row>
    <row r="186" spans="20:21" s="727" customFormat="1" x14ac:dyDescent="0.25">
      <c r="T186" s="529"/>
      <c r="U186" s="529"/>
    </row>
    <row r="187" spans="20:21" s="727" customFormat="1" x14ac:dyDescent="0.25">
      <c r="T187" s="529"/>
      <c r="U187" s="529"/>
    </row>
    <row r="188" spans="20:21" s="727" customFormat="1" x14ac:dyDescent="0.25">
      <c r="T188" s="529"/>
      <c r="U188" s="529"/>
    </row>
    <row r="189" spans="20:21" s="727" customFormat="1" x14ac:dyDescent="0.25">
      <c r="T189" s="529"/>
      <c r="U189" s="529"/>
    </row>
    <row r="190" spans="20:21" s="727" customFormat="1" x14ac:dyDescent="0.25">
      <c r="T190" s="529"/>
      <c r="U190" s="529"/>
    </row>
    <row r="191" spans="20:21" s="727" customFormat="1" x14ac:dyDescent="0.25">
      <c r="T191" s="529"/>
      <c r="U191" s="529"/>
    </row>
    <row r="192" spans="20:21" s="727" customFormat="1" x14ac:dyDescent="0.25">
      <c r="T192" s="529"/>
      <c r="U192" s="529"/>
    </row>
    <row r="193" spans="20:21" s="727" customFormat="1" x14ac:dyDescent="0.25">
      <c r="T193" s="529"/>
      <c r="U193" s="529"/>
    </row>
    <row r="194" spans="20:21" s="727" customFormat="1" x14ac:dyDescent="0.25">
      <c r="T194" s="529"/>
      <c r="U194" s="529"/>
    </row>
    <row r="195" spans="20:21" s="727" customFormat="1" x14ac:dyDescent="0.25">
      <c r="T195" s="529"/>
      <c r="U195" s="529"/>
    </row>
    <row r="196" spans="20:21" s="727" customFormat="1" x14ac:dyDescent="0.25">
      <c r="T196" s="529"/>
      <c r="U196" s="529"/>
    </row>
    <row r="197" spans="20:21" s="727" customFormat="1" x14ac:dyDescent="0.25">
      <c r="T197" s="529"/>
      <c r="U197" s="529"/>
    </row>
    <row r="198" spans="20:21" s="727" customFormat="1" x14ac:dyDescent="0.25">
      <c r="T198" s="529"/>
      <c r="U198" s="529"/>
    </row>
    <row r="199" spans="20:21" s="727" customFormat="1" x14ac:dyDescent="0.25">
      <c r="T199" s="529"/>
      <c r="U199" s="529"/>
    </row>
    <row r="200" spans="20:21" s="727" customFormat="1" x14ac:dyDescent="0.25">
      <c r="T200" s="529"/>
      <c r="U200" s="529"/>
    </row>
    <row r="201" spans="20:21" s="727" customFormat="1" x14ac:dyDescent="0.25">
      <c r="T201" s="529"/>
      <c r="U201" s="529"/>
    </row>
    <row r="202" spans="20:21" s="727" customFormat="1" x14ac:dyDescent="0.25">
      <c r="T202" s="529"/>
      <c r="U202" s="529"/>
    </row>
    <row r="203" spans="20:21" s="727" customFormat="1" x14ac:dyDescent="0.25">
      <c r="T203" s="529"/>
      <c r="U203" s="529"/>
    </row>
    <row r="204" spans="20:21" s="727" customFormat="1" x14ac:dyDescent="0.25">
      <c r="T204" s="529"/>
      <c r="U204" s="529"/>
    </row>
    <row r="205" spans="20:21" s="727" customFormat="1" x14ac:dyDescent="0.25">
      <c r="T205" s="529"/>
      <c r="U205" s="529"/>
    </row>
    <row r="206" spans="20:21" s="727" customFormat="1" x14ac:dyDescent="0.25">
      <c r="T206" s="529"/>
      <c r="U206" s="529"/>
    </row>
    <row r="207" spans="20:21" s="727" customFormat="1" x14ac:dyDescent="0.25">
      <c r="T207" s="529"/>
      <c r="U207" s="529"/>
    </row>
    <row r="208" spans="20:21" s="727" customFormat="1" x14ac:dyDescent="0.25">
      <c r="T208" s="529"/>
      <c r="U208" s="529"/>
    </row>
    <row r="209" spans="20:21" s="727" customFormat="1" x14ac:dyDescent="0.25">
      <c r="T209" s="529"/>
      <c r="U209" s="529"/>
    </row>
    <row r="210" spans="20:21" s="727" customFormat="1" x14ac:dyDescent="0.25">
      <c r="T210" s="529"/>
      <c r="U210" s="529"/>
    </row>
    <row r="211" spans="20:21" s="727" customFormat="1" x14ac:dyDescent="0.25">
      <c r="T211" s="529"/>
      <c r="U211" s="529"/>
    </row>
    <row r="212" spans="20:21" s="727" customFormat="1" x14ac:dyDescent="0.25">
      <c r="T212" s="529"/>
      <c r="U212" s="529"/>
    </row>
    <row r="213" spans="20:21" s="727" customFormat="1" x14ac:dyDescent="0.25">
      <c r="T213" s="529"/>
      <c r="U213" s="529"/>
    </row>
    <row r="214" spans="20:21" s="727" customFormat="1" x14ac:dyDescent="0.25">
      <c r="T214" s="529"/>
      <c r="U214" s="529"/>
    </row>
    <row r="215" spans="20:21" s="727" customFormat="1" x14ac:dyDescent="0.25">
      <c r="T215" s="529"/>
      <c r="U215" s="529"/>
    </row>
    <row r="216" spans="20:21" s="727" customFormat="1" x14ac:dyDescent="0.25">
      <c r="T216" s="529"/>
      <c r="U216" s="529"/>
    </row>
    <row r="217" spans="20:21" s="727" customFormat="1" x14ac:dyDescent="0.25">
      <c r="T217" s="529"/>
      <c r="U217" s="529"/>
    </row>
    <row r="218" spans="20:21" s="727" customFormat="1" x14ac:dyDescent="0.25">
      <c r="T218" s="529"/>
      <c r="U218" s="529"/>
    </row>
    <row r="219" spans="20:21" s="727" customFormat="1" x14ac:dyDescent="0.25">
      <c r="T219" s="529"/>
      <c r="U219" s="529"/>
    </row>
    <row r="220" spans="20:21" s="727" customFormat="1" x14ac:dyDescent="0.25">
      <c r="T220" s="529"/>
      <c r="U220" s="529"/>
    </row>
    <row r="221" spans="20:21" s="727" customFormat="1" x14ac:dyDescent="0.25">
      <c r="T221" s="529"/>
      <c r="U221" s="529"/>
    </row>
    <row r="222" spans="20:21" s="727" customFormat="1" x14ac:dyDescent="0.25">
      <c r="T222" s="529"/>
      <c r="U222" s="529"/>
    </row>
    <row r="223" spans="20:21" s="727" customFormat="1" x14ac:dyDescent="0.25">
      <c r="T223" s="529"/>
      <c r="U223" s="529"/>
    </row>
    <row r="224" spans="20:21" s="727" customFormat="1" x14ac:dyDescent="0.25">
      <c r="T224" s="529"/>
      <c r="U224" s="529"/>
    </row>
    <row r="225" spans="20:21" s="727" customFormat="1" x14ac:dyDescent="0.25">
      <c r="T225" s="529"/>
      <c r="U225" s="529"/>
    </row>
    <row r="226" spans="20:21" s="727" customFormat="1" x14ac:dyDescent="0.25">
      <c r="T226" s="529"/>
      <c r="U226" s="529"/>
    </row>
    <row r="227" spans="20:21" s="727" customFormat="1" x14ac:dyDescent="0.25">
      <c r="T227" s="529"/>
      <c r="U227" s="529"/>
    </row>
    <row r="228" spans="20:21" s="727" customFormat="1" x14ac:dyDescent="0.25">
      <c r="T228" s="529"/>
      <c r="U228" s="529"/>
    </row>
    <row r="229" spans="20:21" s="727" customFormat="1" x14ac:dyDescent="0.25">
      <c r="T229" s="529"/>
      <c r="U229" s="529"/>
    </row>
    <row r="230" spans="20:21" s="727" customFormat="1" x14ac:dyDescent="0.25">
      <c r="T230" s="529"/>
      <c r="U230" s="529"/>
    </row>
    <row r="231" spans="20:21" s="727" customFormat="1" x14ac:dyDescent="0.25">
      <c r="T231" s="529"/>
      <c r="U231" s="529"/>
    </row>
  </sheetData>
  <protectedRanges>
    <protectedRange password="CB4C" sqref="O52" name="Диапазон3"/>
    <protectedRange password="CB4C" sqref="O59 O55:O57" name="Диапазон3_1"/>
  </protectedRanges>
  <mergeCells count="109">
    <mergeCell ref="X163:X164"/>
    <mergeCell ref="P163:P164"/>
    <mergeCell ref="Q163:Q164"/>
    <mergeCell ref="R163:R164"/>
    <mergeCell ref="S163:S164"/>
    <mergeCell ref="T163:T164"/>
    <mergeCell ref="O163:O164"/>
    <mergeCell ref="N163:N164"/>
    <mergeCell ref="M163:M164"/>
    <mergeCell ref="L163:L164"/>
    <mergeCell ref="K163:K164"/>
    <mergeCell ref="T160:T162"/>
    <mergeCell ref="W160:W162"/>
    <mergeCell ref="U160:U162"/>
    <mergeCell ref="M160:M162"/>
    <mergeCell ref="N160:N162"/>
    <mergeCell ref="P160:P162"/>
    <mergeCell ref="R160:R162"/>
    <mergeCell ref="S160:S162"/>
    <mergeCell ref="O160:O162"/>
    <mergeCell ref="U163:U164"/>
    <mergeCell ref="V163:V164"/>
    <mergeCell ref="W163:W164"/>
    <mergeCell ref="M138:M140"/>
    <mergeCell ref="N138:N140"/>
    <mergeCell ref="O138:O140"/>
    <mergeCell ref="P138:P140"/>
    <mergeCell ref="Q138:Q140"/>
    <mergeCell ref="W130:W131"/>
    <mergeCell ref="M130:M131"/>
    <mergeCell ref="N130:N131"/>
    <mergeCell ref="R130:R131"/>
    <mergeCell ref="T130:T131"/>
    <mergeCell ref="U130:U131"/>
    <mergeCell ref="M134:M135"/>
    <mergeCell ref="P134:P135"/>
    <mergeCell ref="R134:R135"/>
    <mergeCell ref="U134:U135"/>
    <mergeCell ref="W134:W135"/>
    <mergeCell ref="R127:R129"/>
    <mergeCell ref="S127:S129"/>
    <mergeCell ref="T127:T129"/>
    <mergeCell ref="B107:B108"/>
    <mergeCell ref="Y77:Y78"/>
    <mergeCell ref="W77:W78"/>
    <mergeCell ref="M77:M78"/>
    <mergeCell ref="N77:N78"/>
    <mergeCell ref="P77:P78"/>
    <mergeCell ref="T77:T78"/>
    <mergeCell ref="U77:U78"/>
    <mergeCell ref="R77:R78"/>
    <mergeCell ref="O77:O78"/>
    <mergeCell ref="B101:B102"/>
    <mergeCell ref="C101:C102"/>
    <mergeCell ref="G98:G100"/>
    <mergeCell ref="T121:T122"/>
    <mergeCell ref="U121:U122"/>
    <mergeCell ref="W121:W122"/>
    <mergeCell ref="M121:M122"/>
    <mergeCell ref="X3:X4"/>
    <mergeCell ref="A3:A4"/>
    <mergeCell ref="B3:B4"/>
    <mergeCell ref="C3:C4"/>
    <mergeCell ref="D3:D4"/>
    <mergeCell ref="E3:F3"/>
    <mergeCell ref="O3:O4"/>
    <mergeCell ref="P3:P4"/>
    <mergeCell ref="M3:M4"/>
    <mergeCell ref="N3:N4"/>
    <mergeCell ref="W3:W4"/>
    <mergeCell ref="Q3:Q4"/>
    <mergeCell ref="R3:S3"/>
    <mergeCell ref="V3:V4"/>
    <mergeCell ref="A1:Q1"/>
    <mergeCell ref="T3:T4"/>
    <mergeCell ref="U3:U4"/>
    <mergeCell ref="A18:A19"/>
    <mergeCell ref="B18:B19"/>
    <mergeCell ref="C18:C19"/>
    <mergeCell ref="E2:I2"/>
    <mergeCell ref="H3:I3"/>
    <mergeCell ref="J3:J4"/>
    <mergeCell ref="K3:K4"/>
    <mergeCell ref="L3:L4"/>
    <mergeCell ref="G3:G4"/>
    <mergeCell ref="T145:T148"/>
    <mergeCell ref="U145:U148"/>
    <mergeCell ref="W145:W148"/>
    <mergeCell ref="M145:M148"/>
    <mergeCell ref="N145:N148"/>
    <mergeCell ref="O145:O148"/>
    <mergeCell ref="P145:P148"/>
    <mergeCell ref="R145:R148"/>
    <mergeCell ref="N121:N122"/>
    <mergeCell ref="O121:O122"/>
    <mergeCell ref="P121:P122"/>
    <mergeCell ref="R121:R122"/>
    <mergeCell ref="T123:T124"/>
    <mergeCell ref="U123:U124"/>
    <mergeCell ref="W123:W124"/>
    <mergeCell ref="M123:M124"/>
    <mergeCell ref="N123:N124"/>
    <mergeCell ref="P123:P124"/>
    <mergeCell ref="R123:R124"/>
    <mergeCell ref="S123:S124"/>
    <mergeCell ref="U127:U129"/>
    <mergeCell ref="W127:W129"/>
    <mergeCell ref="M127:M129"/>
    <mergeCell ref="N127:N129"/>
  </mergeCells>
  <hyperlinks>
    <hyperlink ref="G6" r:id="rId1"/>
    <hyperlink ref="G8" r:id="rId2"/>
    <hyperlink ref="G9" r:id="rId3"/>
    <hyperlink ref="G12" r:id="rId4"/>
    <hyperlink ref="G13" r:id="rId5"/>
  </hyperlinks>
  <pageMargins left="0.7" right="0.7" top="0.75" bottom="0.75" header="0.3" footer="0.3"/>
  <pageSetup paperSize="9" scale="10" fitToHeight="0" orientation="landscape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V306"/>
  <sheetViews>
    <sheetView zoomScale="80" zoomScaleNormal="80" workbookViewId="0">
      <pane xSplit="2" ySplit="5" topLeftCell="H71" activePane="bottomRight" state="frozen"/>
      <selection pane="topRight" activeCell="C1" sqref="C1"/>
      <selection pane="bottomLeft" activeCell="A6" sqref="A6"/>
      <selection pane="bottomRight" activeCell="M75" sqref="M75"/>
    </sheetView>
  </sheetViews>
  <sheetFormatPr defaultColWidth="9.140625" defaultRowHeight="15" x14ac:dyDescent="0.25"/>
  <cols>
    <col min="1" max="1" width="6.28515625" style="289" customWidth="1"/>
    <col min="2" max="2" width="26.85546875" style="289" customWidth="1"/>
    <col min="3" max="3" width="17.85546875" style="289" customWidth="1"/>
    <col min="4" max="4" width="13.5703125" style="289" customWidth="1"/>
    <col min="5" max="5" width="12.85546875" style="289" customWidth="1"/>
    <col min="6" max="6" width="13.5703125" style="289" customWidth="1"/>
    <col min="7" max="7" width="36.5703125" style="289" customWidth="1"/>
    <col min="8" max="8" width="14.140625" style="289" customWidth="1"/>
    <col min="9" max="9" width="15.140625" style="289" customWidth="1"/>
    <col min="10" max="10" width="17.85546875" style="289" customWidth="1"/>
    <col min="11" max="12" width="16.28515625" style="651" customWidth="1"/>
    <col min="13" max="13" width="15.28515625" style="651" customWidth="1"/>
    <col min="14" max="14" width="17.7109375" style="651" customWidth="1"/>
    <col min="15" max="15" width="18.28515625" style="651" customWidth="1"/>
    <col min="16" max="16" width="20.7109375" style="651" customWidth="1"/>
    <col min="17" max="17" width="14.140625" style="651" customWidth="1"/>
    <col min="18" max="18" width="12.42578125" style="651" customWidth="1"/>
    <col min="19" max="19" width="11.42578125" style="651" customWidth="1"/>
    <col min="20" max="20" width="15" style="651" customWidth="1"/>
    <col min="21" max="21" width="16.140625" style="651" customWidth="1"/>
    <col min="22" max="22" width="16.28515625" style="651" customWidth="1"/>
    <col min="23" max="23" width="17.42578125" style="651" customWidth="1"/>
    <col min="24" max="24" width="15.7109375" style="651" customWidth="1"/>
    <col min="25" max="25" width="20.85546875" style="406" customWidth="1"/>
    <col min="26" max="30" width="9.140625" style="370"/>
    <col min="31" max="100" width="9.140625" style="101"/>
    <col min="101" max="16384" width="9.140625" style="289"/>
  </cols>
  <sheetData>
    <row r="1" spans="1:30" ht="18.75" x14ac:dyDescent="0.25">
      <c r="A1" s="1057" t="s">
        <v>11</v>
      </c>
      <c r="B1" s="1057"/>
      <c r="C1" s="1057"/>
      <c r="D1" s="1057"/>
      <c r="E1" s="1057"/>
      <c r="F1" s="1057"/>
      <c r="G1" s="1057"/>
      <c r="H1" s="1057"/>
      <c r="I1" s="1057"/>
      <c r="J1" s="1057"/>
      <c r="K1" s="1057"/>
      <c r="L1" s="1057"/>
      <c r="M1" s="1057"/>
      <c r="N1" s="1057"/>
      <c r="O1" s="1057"/>
      <c r="P1" s="1057"/>
    </row>
    <row r="2" spans="1:30" ht="15.75" thickBot="1" x14ac:dyDescent="0.3">
      <c r="E2" s="1060" t="s">
        <v>43</v>
      </c>
      <c r="F2" s="1060"/>
      <c r="G2" s="1060"/>
      <c r="H2" s="274"/>
      <c r="I2" s="274"/>
      <c r="J2" s="274"/>
    </row>
    <row r="3" spans="1:30" ht="51" customHeight="1" x14ac:dyDescent="0.25">
      <c r="A3" s="991" t="s">
        <v>0</v>
      </c>
      <c r="B3" s="991" t="s">
        <v>1</v>
      </c>
      <c r="C3" s="991" t="s">
        <v>5</v>
      </c>
      <c r="D3" s="991" t="s">
        <v>86</v>
      </c>
      <c r="E3" s="984" t="s">
        <v>2</v>
      </c>
      <c r="F3" s="985"/>
      <c r="G3" s="991" t="s">
        <v>12</v>
      </c>
      <c r="H3" s="1058" t="s">
        <v>6</v>
      </c>
      <c r="I3" s="1059"/>
      <c r="J3" s="984" t="s">
        <v>10</v>
      </c>
      <c r="K3" s="990" t="s">
        <v>9</v>
      </c>
      <c r="L3" s="997" t="s">
        <v>78</v>
      </c>
      <c r="M3" s="997" t="s">
        <v>13</v>
      </c>
      <c r="N3" s="997" t="s">
        <v>79</v>
      </c>
      <c r="O3" s="997" t="s">
        <v>80</v>
      </c>
      <c r="P3" s="997" t="s">
        <v>87</v>
      </c>
      <c r="Q3" s="997" t="s">
        <v>92</v>
      </c>
      <c r="R3" s="1054" t="s">
        <v>81</v>
      </c>
      <c r="S3" s="1054"/>
      <c r="T3" s="1055" t="s">
        <v>84</v>
      </c>
      <c r="U3" s="1056" t="s">
        <v>85</v>
      </c>
      <c r="V3" s="1056" t="s">
        <v>91</v>
      </c>
      <c r="W3" s="997" t="s">
        <v>14</v>
      </c>
      <c r="X3" s="997" t="s">
        <v>266</v>
      </c>
    </row>
    <row r="4" spans="1:30" ht="45" customHeight="1" x14ac:dyDescent="0.25">
      <c r="A4" s="990"/>
      <c r="B4" s="990"/>
      <c r="C4" s="990"/>
      <c r="D4" s="990"/>
      <c r="E4" s="288" t="s">
        <v>3</v>
      </c>
      <c r="F4" s="288" t="s">
        <v>4</v>
      </c>
      <c r="G4" s="990"/>
      <c r="H4" s="288" t="s">
        <v>7</v>
      </c>
      <c r="I4" s="288" t="s">
        <v>8</v>
      </c>
      <c r="J4" s="986"/>
      <c r="K4" s="990"/>
      <c r="L4" s="997"/>
      <c r="M4" s="997"/>
      <c r="N4" s="997"/>
      <c r="O4" s="997"/>
      <c r="P4" s="997"/>
      <c r="Q4" s="997"/>
      <c r="R4" s="670" t="s">
        <v>82</v>
      </c>
      <c r="S4" s="670" t="s">
        <v>83</v>
      </c>
      <c r="T4" s="1055"/>
      <c r="U4" s="1056"/>
      <c r="V4" s="1056"/>
      <c r="W4" s="997"/>
      <c r="X4" s="997"/>
    </row>
    <row r="5" spans="1:30" ht="18" customHeight="1" thickBot="1" x14ac:dyDescent="0.3">
      <c r="A5" s="30">
        <v>1</v>
      </c>
      <c r="B5" s="4">
        <v>2</v>
      </c>
      <c r="C5" s="30">
        <v>3</v>
      </c>
      <c r="D5" s="4">
        <v>4</v>
      </c>
      <c r="E5" s="30">
        <v>5</v>
      </c>
      <c r="F5" s="4">
        <v>6</v>
      </c>
      <c r="G5" s="30">
        <v>7</v>
      </c>
      <c r="H5" s="4">
        <v>8</v>
      </c>
      <c r="I5" s="30">
        <v>9</v>
      </c>
      <c r="J5" s="6">
        <v>10</v>
      </c>
      <c r="K5" s="665">
        <v>11</v>
      </c>
      <c r="L5" s="665">
        <v>12</v>
      </c>
      <c r="M5" s="665">
        <v>13</v>
      </c>
      <c r="N5" s="665">
        <v>14</v>
      </c>
      <c r="O5" s="665">
        <v>15</v>
      </c>
      <c r="P5" s="665">
        <v>16</v>
      </c>
      <c r="Q5" s="665">
        <v>17</v>
      </c>
      <c r="R5" s="665">
        <v>18</v>
      </c>
      <c r="S5" s="665">
        <v>19</v>
      </c>
      <c r="T5" s="665">
        <v>20</v>
      </c>
      <c r="U5" s="665">
        <v>21</v>
      </c>
      <c r="V5" s="665">
        <v>22</v>
      </c>
      <c r="W5" s="665">
        <v>23</v>
      </c>
      <c r="X5" s="665">
        <v>24</v>
      </c>
    </row>
    <row r="6" spans="1:30" ht="80.25" customHeight="1" x14ac:dyDescent="0.25">
      <c r="A6" s="160">
        <v>1</v>
      </c>
      <c r="B6" s="160" t="s">
        <v>28</v>
      </c>
      <c r="C6" s="160" t="s">
        <v>16</v>
      </c>
      <c r="D6" s="58" t="s">
        <v>95</v>
      </c>
      <c r="E6" s="162">
        <v>42296</v>
      </c>
      <c r="F6" s="160" t="s">
        <v>93</v>
      </c>
      <c r="G6" s="160" t="s">
        <v>94</v>
      </c>
      <c r="H6" s="162">
        <v>42297</v>
      </c>
      <c r="I6" s="162">
        <v>47848</v>
      </c>
      <c r="J6" s="647" t="s">
        <v>58</v>
      </c>
      <c r="L6" s="258" t="s">
        <v>111</v>
      </c>
      <c r="M6" s="261" t="s">
        <v>327</v>
      </c>
      <c r="N6" s="261" t="s">
        <v>326</v>
      </c>
      <c r="O6" s="260">
        <v>42559</v>
      </c>
      <c r="P6" s="260">
        <v>42651</v>
      </c>
      <c r="Q6" s="261" t="s">
        <v>1178</v>
      </c>
      <c r="R6" s="261">
        <v>10</v>
      </c>
      <c r="S6" s="261">
        <v>0</v>
      </c>
      <c r="T6" s="262" t="s">
        <v>1179</v>
      </c>
      <c r="U6" s="262" t="s">
        <v>1180</v>
      </c>
      <c r="V6" s="261"/>
      <c r="W6" s="261" t="s">
        <v>382</v>
      </c>
      <c r="X6" s="258" t="s">
        <v>375</v>
      </c>
      <c r="Y6" s="406" t="s">
        <v>1114</v>
      </c>
    </row>
    <row r="7" spans="1:30" ht="60" x14ac:dyDescent="0.25">
      <c r="A7" s="160">
        <v>2</v>
      </c>
      <c r="B7" s="160" t="s">
        <v>18</v>
      </c>
      <c r="C7" s="100" t="s">
        <v>16</v>
      </c>
      <c r="D7" s="160" t="s">
        <v>37</v>
      </c>
      <c r="E7" s="162">
        <v>42248</v>
      </c>
      <c r="F7" s="160" t="s">
        <v>38</v>
      </c>
      <c r="G7" s="20" t="s">
        <v>40</v>
      </c>
      <c r="H7" s="162">
        <v>42309</v>
      </c>
      <c r="I7" s="162">
        <v>43100</v>
      </c>
      <c r="J7" s="647" t="s">
        <v>39</v>
      </c>
      <c r="N7" s="72" t="s">
        <v>180</v>
      </c>
    </row>
    <row r="8" spans="1:30" ht="78.75" customHeight="1" x14ac:dyDescent="0.25">
      <c r="A8" s="160">
        <v>3</v>
      </c>
      <c r="B8" s="160" t="s">
        <v>103</v>
      </c>
      <c r="C8" s="27" t="s">
        <v>16</v>
      </c>
      <c r="D8" s="160" t="s">
        <v>104</v>
      </c>
      <c r="E8" s="162">
        <v>42298</v>
      </c>
      <c r="F8" s="160" t="s">
        <v>105</v>
      </c>
      <c r="G8" s="37" t="s">
        <v>106</v>
      </c>
      <c r="H8" s="28">
        <v>42370</v>
      </c>
      <c r="I8" s="162">
        <v>44197</v>
      </c>
      <c r="J8" s="210" t="s">
        <v>58</v>
      </c>
      <c r="N8" s="72" t="s">
        <v>180</v>
      </c>
    </row>
    <row r="9" spans="1:30" ht="90" x14ac:dyDescent="0.25">
      <c r="A9" s="160">
        <v>4</v>
      </c>
      <c r="B9" s="160" t="s">
        <v>103</v>
      </c>
      <c r="C9" s="160" t="s">
        <v>16</v>
      </c>
      <c r="D9" s="160" t="s">
        <v>278</v>
      </c>
      <c r="E9" s="162">
        <v>42467</v>
      </c>
      <c r="F9" s="160" t="s">
        <v>279</v>
      </c>
      <c r="G9" s="160" t="s">
        <v>280</v>
      </c>
      <c r="H9" s="162">
        <v>42522</v>
      </c>
      <c r="I9" s="162">
        <v>46387</v>
      </c>
      <c r="J9" s="210" t="s">
        <v>58</v>
      </c>
      <c r="L9" s="261" t="s">
        <v>310</v>
      </c>
      <c r="M9" s="261" t="s">
        <v>294</v>
      </c>
      <c r="N9" s="261" t="s">
        <v>295</v>
      </c>
      <c r="O9" s="260">
        <v>42530</v>
      </c>
      <c r="P9" s="260">
        <v>42622</v>
      </c>
      <c r="Q9" s="261" t="s">
        <v>1325</v>
      </c>
      <c r="R9" s="261">
        <v>56</v>
      </c>
      <c r="S9" s="261">
        <v>0</v>
      </c>
      <c r="T9" s="262" t="s">
        <v>1223</v>
      </c>
      <c r="U9" s="262" t="s">
        <v>1224</v>
      </c>
      <c r="V9" s="261"/>
      <c r="W9" s="261" t="s">
        <v>449</v>
      </c>
      <c r="X9" s="261" t="s">
        <v>450</v>
      </c>
      <c r="Y9" s="264" t="s">
        <v>1096</v>
      </c>
    </row>
    <row r="10" spans="1:30" ht="90" x14ac:dyDescent="0.25">
      <c r="A10" s="160">
        <v>5</v>
      </c>
      <c r="B10" s="161" t="s">
        <v>15</v>
      </c>
      <c r="C10" s="160" t="s">
        <v>16</v>
      </c>
      <c r="D10" s="160" t="s">
        <v>516</v>
      </c>
      <c r="E10" s="162">
        <v>42747</v>
      </c>
      <c r="F10" s="160" t="s">
        <v>517</v>
      </c>
      <c r="G10" s="160" t="s">
        <v>518</v>
      </c>
      <c r="H10" s="162">
        <v>42767</v>
      </c>
      <c r="I10" s="162">
        <v>46752</v>
      </c>
      <c r="J10" s="647" t="s">
        <v>471</v>
      </c>
      <c r="L10" s="261" t="s">
        <v>310</v>
      </c>
      <c r="M10" s="258" t="s">
        <v>524</v>
      </c>
      <c r="N10" s="258" t="s">
        <v>523</v>
      </c>
      <c r="O10" s="259">
        <v>42780</v>
      </c>
      <c r="P10" s="259">
        <v>42869</v>
      </c>
      <c r="Q10" s="261" t="s">
        <v>1324</v>
      </c>
      <c r="R10" s="261">
        <v>5</v>
      </c>
      <c r="S10" s="261">
        <v>0</v>
      </c>
      <c r="T10" s="262" t="s">
        <v>1232</v>
      </c>
      <c r="U10" s="262" t="s">
        <v>1073</v>
      </c>
      <c r="V10" s="258"/>
      <c r="W10" s="258" t="s">
        <v>770</v>
      </c>
      <c r="X10" s="258" t="s">
        <v>679</v>
      </c>
      <c r="Y10" s="406" t="s">
        <v>1096</v>
      </c>
    </row>
    <row r="11" spans="1:30" ht="170.25" customHeight="1" x14ac:dyDescent="0.25">
      <c r="A11" s="160">
        <v>6</v>
      </c>
      <c r="B11" s="161" t="s">
        <v>15</v>
      </c>
      <c r="C11" s="160" t="s">
        <v>16</v>
      </c>
      <c r="D11" s="160" t="s">
        <v>624</v>
      </c>
      <c r="E11" s="162">
        <v>42892</v>
      </c>
      <c r="F11" s="160" t="s">
        <v>625</v>
      </c>
      <c r="G11" s="160" t="s">
        <v>626</v>
      </c>
      <c r="H11" s="162">
        <v>42906</v>
      </c>
      <c r="I11" s="162">
        <v>46752</v>
      </c>
      <c r="J11" s="647" t="s">
        <v>471</v>
      </c>
      <c r="L11" s="258" t="s">
        <v>186</v>
      </c>
      <c r="M11" s="258" t="s">
        <v>630</v>
      </c>
      <c r="N11" s="258" t="s">
        <v>631</v>
      </c>
      <c r="O11" s="260">
        <v>42940</v>
      </c>
      <c r="P11" s="260">
        <v>43281</v>
      </c>
      <c r="Q11" s="261" t="s">
        <v>1326</v>
      </c>
      <c r="R11" s="261">
        <v>13</v>
      </c>
      <c r="S11" s="261">
        <v>0</v>
      </c>
      <c r="T11" s="262" t="s">
        <v>1233</v>
      </c>
      <c r="U11" s="261" t="s">
        <v>1081</v>
      </c>
      <c r="V11" s="258"/>
      <c r="W11" s="258" t="s">
        <v>941</v>
      </c>
      <c r="X11" s="258" t="s">
        <v>1001</v>
      </c>
      <c r="Y11" s="406" t="s">
        <v>1099</v>
      </c>
    </row>
    <row r="12" spans="1:30" ht="90" x14ac:dyDescent="0.25">
      <c r="A12" s="160">
        <v>7</v>
      </c>
      <c r="B12" s="161" t="s">
        <v>708</v>
      </c>
      <c r="C12" s="160" t="s">
        <v>16</v>
      </c>
      <c r="D12" s="97" t="s">
        <v>655</v>
      </c>
      <c r="E12" s="162">
        <v>42920</v>
      </c>
      <c r="F12" s="160" t="s">
        <v>651</v>
      </c>
      <c r="G12" s="160" t="s">
        <v>652</v>
      </c>
      <c r="H12" s="162">
        <v>42977</v>
      </c>
      <c r="I12" s="162" t="s">
        <v>653</v>
      </c>
      <c r="J12" s="647" t="s">
        <v>471</v>
      </c>
      <c r="L12" s="258" t="s">
        <v>654</v>
      </c>
      <c r="M12" s="258">
        <v>19</v>
      </c>
      <c r="N12" s="258" t="s">
        <v>785</v>
      </c>
      <c r="O12" s="258" t="s">
        <v>786</v>
      </c>
      <c r="P12" s="258"/>
      <c r="Q12" s="258"/>
      <c r="R12" s="258">
        <v>5</v>
      </c>
      <c r="S12" s="258">
        <v>0</v>
      </c>
      <c r="T12" s="258"/>
      <c r="U12" s="258"/>
      <c r="V12" s="258"/>
      <c r="W12" s="258"/>
      <c r="X12" s="258"/>
    </row>
    <row r="13" spans="1:30" ht="246" customHeight="1" x14ac:dyDescent="0.25">
      <c r="A13" s="97">
        <v>8</v>
      </c>
      <c r="B13" s="210" t="s">
        <v>709</v>
      </c>
      <c r="C13" s="97" t="s">
        <v>16</v>
      </c>
      <c r="D13" s="97" t="s">
        <v>699</v>
      </c>
      <c r="E13" s="28">
        <v>42991</v>
      </c>
      <c r="F13" s="97" t="s">
        <v>700</v>
      </c>
      <c r="G13" s="97" t="s">
        <v>701</v>
      </c>
      <c r="H13" s="28">
        <v>43101</v>
      </c>
      <c r="I13" s="28">
        <v>43830</v>
      </c>
      <c r="J13" s="210" t="s">
        <v>702</v>
      </c>
      <c r="L13" s="651" t="s">
        <v>703</v>
      </c>
      <c r="N13" s="72" t="s">
        <v>180</v>
      </c>
    </row>
    <row r="14" spans="1:30" s="166" customFormat="1" ht="58.5" customHeight="1" x14ac:dyDescent="0.25">
      <c r="A14" s="102">
        <v>9</v>
      </c>
      <c r="B14" s="102" t="s">
        <v>710</v>
      </c>
      <c r="C14" s="102" t="s">
        <v>16</v>
      </c>
      <c r="D14" s="102" t="s">
        <v>704</v>
      </c>
      <c r="E14" s="107">
        <v>43004</v>
      </c>
      <c r="F14" s="102" t="s">
        <v>705</v>
      </c>
      <c r="G14" s="102" t="s">
        <v>706</v>
      </c>
      <c r="H14" s="107">
        <v>43009</v>
      </c>
      <c r="I14" s="107">
        <v>52231</v>
      </c>
      <c r="J14" s="667" t="s">
        <v>58</v>
      </c>
      <c r="K14" s="666"/>
      <c r="L14" s="666" t="s">
        <v>707</v>
      </c>
      <c r="M14" s="666"/>
      <c r="N14" s="666"/>
      <c r="O14" s="666" t="s">
        <v>713</v>
      </c>
      <c r="P14" s="666"/>
      <c r="Q14" s="666"/>
      <c r="R14" s="666"/>
      <c r="S14" s="666"/>
      <c r="T14" s="666"/>
      <c r="U14" s="666"/>
      <c r="V14" s="666"/>
      <c r="W14" s="666"/>
      <c r="X14" s="666"/>
      <c r="Y14" s="406"/>
      <c r="Z14" s="370"/>
      <c r="AA14" s="370"/>
      <c r="AB14" s="370"/>
      <c r="AC14" s="370"/>
      <c r="AD14" s="370"/>
    </row>
    <row r="15" spans="1:30" s="176" customFormat="1" ht="60" x14ac:dyDescent="0.25">
      <c r="A15" s="34">
        <v>10</v>
      </c>
      <c r="B15" s="34" t="s">
        <v>710</v>
      </c>
      <c r="C15" s="34" t="s">
        <v>16</v>
      </c>
      <c r="D15" s="34" t="s">
        <v>841</v>
      </c>
      <c r="E15" s="96">
        <v>43238</v>
      </c>
      <c r="F15" s="34" t="s">
        <v>842</v>
      </c>
      <c r="G15" s="34" t="s">
        <v>843</v>
      </c>
      <c r="H15" s="96">
        <v>43240</v>
      </c>
      <c r="I15" s="96">
        <v>54057</v>
      </c>
      <c r="J15" s="94" t="s">
        <v>58</v>
      </c>
      <c r="K15" s="649"/>
      <c r="L15" s="258" t="s">
        <v>707</v>
      </c>
      <c r="M15" s="258" t="s">
        <v>849</v>
      </c>
      <c r="N15" s="258" t="s">
        <v>850</v>
      </c>
      <c r="O15" s="259">
        <v>43286</v>
      </c>
      <c r="P15" s="260">
        <v>43378</v>
      </c>
      <c r="Q15" s="261" t="s">
        <v>1166</v>
      </c>
      <c r="R15" s="261">
        <v>7</v>
      </c>
      <c r="S15" s="261">
        <v>0</v>
      </c>
      <c r="T15" s="261" t="s">
        <v>1070</v>
      </c>
      <c r="U15" s="261" t="s">
        <v>1191</v>
      </c>
      <c r="V15" s="258"/>
      <c r="W15" s="258" t="s">
        <v>998</v>
      </c>
      <c r="X15" s="258" t="s">
        <v>999</v>
      </c>
      <c r="Y15" s="406" t="s">
        <v>861</v>
      </c>
      <c r="Z15" s="370" t="s">
        <v>1111</v>
      </c>
      <c r="AA15" s="370"/>
      <c r="AB15" s="370"/>
      <c r="AC15" s="370"/>
      <c r="AD15" s="370"/>
    </row>
    <row r="16" spans="1:30" s="101" customFormat="1" ht="75" x14ac:dyDescent="0.25">
      <c r="A16" s="160">
        <v>11</v>
      </c>
      <c r="B16" s="160" t="s">
        <v>709</v>
      </c>
      <c r="C16" s="160" t="s">
        <v>16</v>
      </c>
      <c r="D16" s="160" t="s">
        <v>1032</v>
      </c>
      <c r="E16" s="162">
        <v>43300</v>
      </c>
      <c r="F16" s="34" t="s">
        <v>934</v>
      </c>
      <c r="G16" s="34" t="s">
        <v>935</v>
      </c>
      <c r="H16" s="162" t="s">
        <v>881</v>
      </c>
      <c r="I16" s="162">
        <v>58075</v>
      </c>
      <c r="J16" s="647" t="s">
        <v>702</v>
      </c>
      <c r="K16" s="651"/>
      <c r="L16" s="258" t="s">
        <v>703</v>
      </c>
      <c r="M16" s="258" t="s">
        <v>936</v>
      </c>
      <c r="N16" s="258" t="s">
        <v>937</v>
      </c>
      <c r="O16" s="260">
        <v>43416</v>
      </c>
      <c r="P16" s="260">
        <v>43508</v>
      </c>
      <c r="Q16" s="261" t="s">
        <v>1152</v>
      </c>
      <c r="R16" s="261">
        <v>2</v>
      </c>
      <c r="S16" s="261">
        <v>0</v>
      </c>
      <c r="T16" s="261" t="s">
        <v>1070</v>
      </c>
      <c r="U16" s="261" t="s">
        <v>1106</v>
      </c>
      <c r="V16" s="258"/>
      <c r="W16" s="258" t="s">
        <v>1062</v>
      </c>
      <c r="X16" s="258" t="s">
        <v>1063</v>
      </c>
      <c r="Y16" s="1053" t="s">
        <v>1097</v>
      </c>
      <c r="Z16" s="1053"/>
      <c r="AA16" s="1053"/>
      <c r="AB16" s="370" t="s">
        <v>1138</v>
      </c>
      <c r="AC16" s="370"/>
      <c r="AD16" s="370"/>
    </row>
    <row r="17" spans="1:100" s="101" customFormat="1" ht="58.5" customHeight="1" x14ac:dyDescent="0.25">
      <c r="A17" s="160">
        <v>12</v>
      </c>
      <c r="B17" s="160" t="s">
        <v>1033</v>
      </c>
      <c r="C17" s="160" t="s">
        <v>1034</v>
      </c>
      <c r="D17" s="160" t="s">
        <v>1035</v>
      </c>
      <c r="E17" s="162">
        <v>43389</v>
      </c>
      <c r="F17" s="160" t="s">
        <v>1036</v>
      </c>
      <c r="G17" s="160" t="s">
        <v>1037</v>
      </c>
      <c r="H17" s="19">
        <v>43405</v>
      </c>
      <c r="I17" s="162">
        <v>58008</v>
      </c>
      <c r="J17" s="647" t="s">
        <v>1039</v>
      </c>
      <c r="K17" s="651"/>
      <c r="L17" s="258" t="s">
        <v>1038</v>
      </c>
      <c r="M17" s="258" t="s">
        <v>1040</v>
      </c>
      <c r="N17" s="258" t="s">
        <v>1040</v>
      </c>
      <c r="O17" s="259" t="s">
        <v>1041</v>
      </c>
      <c r="P17" s="258"/>
      <c r="Q17" s="258"/>
      <c r="R17" s="258">
        <v>16</v>
      </c>
      <c r="S17" s="258">
        <v>0</v>
      </c>
      <c r="T17" s="261" t="s">
        <v>1070</v>
      </c>
      <c r="U17" s="258" t="s">
        <v>1071</v>
      </c>
      <c r="V17" s="258"/>
      <c r="W17" s="258" t="s">
        <v>1044</v>
      </c>
      <c r="X17" s="258" t="s">
        <v>1045</v>
      </c>
      <c r="Y17" s="406"/>
      <c r="Z17" s="370"/>
      <c r="AA17" s="370"/>
      <c r="AB17" s="370"/>
      <c r="AC17" s="370"/>
      <c r="AD17" s="370"/>
    </row>
    <row r="18" spans="1:100" s="156" customFormat="1" ht="58.5" customHeight="1" x14ac:dyDescent="0.25">
      <c r="A18" s="535" t="s">
        <v>2309</v>
      </c>
      <c r="B18" s="58" t="s">
        <v>1033</v>
      </c>
      <c r="C18" s="58"/>
      <c r="D18" s="58"/>
      <c r="E18" s="59"/>
      <c r="F18" s="58"/>
      <c r="G18" s="58"/>
      <c r="H18" s="534"/>
      <c r="I18" s="59"/>
      <c r="J18" s="60"/>
      <c r="K18" s="664"/>
      <c r="L18" s="664"/>
      <c r="M18" s="664"/>
      <c r="N18" s="664" t="s">
        <v>2308</v>
      </c>
      <c r="O18" s="59">
        <v>44277</v>
      </c>
      <c r="P18" s="664"/>
      <c r="Q18" s="664"/>
      <c r="R18" s="664"/>
      <c r="S18" s="664"/>
      <c r="T18" s="473"/>
      <c r="U18" s="664"/>
      <c r="V18" s="664"/>
      <c r="W18" s="664"/>
      <c r="X18" s="664"/>
      <c r="Y18" s="419" t="s">
        <v>2310</v>
      </c>
    </row>
    <row r="19" spans="1:100" s="101" customFormat="1" ht="45" x14ac:dyDescent="0.25">
      <c r="A19" s="160">
        <v>13</v>
      </c>
      <c r="B19" s="160" t="s">
        <v>1258</v>
      </c>
      <c r="C19" s="160" t="s">
        <v>16</v>
      </c>
      <c r="D19" s="160" t="s">
        <v>1259</v>
      </c>
      <c r="E19" s="162">
        <v>43524</v>
      </c>
      <c r="F19" s="257">
        <v>0.46458333333333335</v>
      </c>
      <c r="G19" s="160" t="s">
        <v>1260</v>
      </c>
      <c r="H19" s="162">
        <v>43525</v>
      </c>
      <c r="I19" s="162">
        <v>52962</v>
      </c>
      <c r="J19" s="94" t="s">
        <v>58</v>
      </c>
      <c r="K19" s="651"/>
      <c r="L19" s="258" t="s">
        <v>878</v>
      </c>
      <c r="M19" s="258" t="s">
        <v>1264</v>
      </c>
      <c r="N19" s="258" t="s">
        <v>1263</v>
      </c>
      <c r="O19" s="259">
        <v>43567</v>
      </c>
      <c r="P19" s="259">
        <v>43658</v>
      </c>
      <c r="Q19" s="258"/>
      <c r="R19" s="258">
        <v>9</v>
      </c>
      <c r="S19" s="258">
        <v>0</v>
      </c>
      <c r="T19" s="258">
        <v>105.25</v>
      </c>
      <c r="U19" s="258">
        <v>947.25</v>
      </c>
      <c r="V19" s="258"/>
      <c r="W19" s="261" t="s">
        <v>1303</v>
      </c>
      <c r="X19" s="258" t="s">
        <v>1304</v>
      </c>
      <c r="Y19" s="406"/>
      <c r="Z19" s="370"/>
      <c r="AA19" s="370"/>
      <c r="AB19" s="370"/>
      <c r="AC19" s="370"/>
      <c r="AD19" s="370"/>
    </row>
    <row r="20" spans="1:100" s="101" customFormat="1" ht="90" x14ac:dyDescent="0.25">
      <c r="A20" s="34">
        <v>14</v>
      </c>
      <c r="B20" s="34" t="s">
        <v>103</v>
      </c>
      <c r="C20" s="240" t="s">
        <v>16</v>
      </c>
      <c r="D20" s="34" t="s">
        <v>1269</v>
      </c>
      <c r="E20" s="96">
        <v>43539</v>
      </c>
      <c r="F20" s="263" t="s">
        <v>1272</v>
      </c>
      <c r="G20" s="34" t="s">
        <v>1270</v>
      </c>
      <c r="H20" s="96">
        <v>43556</v>
      </c>
      <c r="I20" s="96">
        <v>47208</v>
      </c>
      <c r="J20" s="94" t="s">
        <v>471</v>
      </c>
      <c r="K20" s="649"/>
      <c r="L20" s="258" t="s">
        <v>1271</v>
      </c>
      <c r="M20" s="258" t="s">
        <v>1275</v>
      </c>
      <c r="N20" s="258" t="s">
        <v>1276</v>
      </c>
      <c r="O20" s="259">
        <v>43592</v>
      </c>
      <c r="P20" s="260">
        <v>43684</v>
      </c>
      <c r="Q20" s="258" t="s">
        <v>1310</v>
      </c>
      <c r="R20" s="258">
        <v>9</v>
      </c>
      <c r="S20" s="258">
        <v>0</v>
      </c>
      <c r="T20" s="258">
        <v>105.25</v>
      </c>
      <c r="U20" s="258">
        <v>947.25</v>
      </c>
      <c r="V20" s="258"/>
      <c r="W20" s="261" t="s">
        <v>1358</v>
      </c>
      <c r="X20" s="258" t="s">
        <v>1360</v>
      </c>
      <c r="Y20" s="406"/>
      <c r="Z20" s="370"/>
      <c r="AA20" s="370"/>
      <c r="AB20" s="370"/>
      <c r="AC20" s="370"/>
      <c r="AD20" s="370"/>
    </row>
    <row r="21" spans="1:100" s="101" customFormat="1" ht="60" x14ac:dyDescent="0.25">
      <c r="A21" s="102">
        <v>15</v>
      </c>
      <c r="B21" s="102" t="s">
        <v>1280</v>
      </c>
      <c r="C21" s="102" t="s">
        <v>16</v>
      </c>
      <c r="D21" s="102" t="s">
        <v>1281</v>
      </c>
      <c r="E21" s="107">
        <v>43559</v>
      </c>
      <c r="F21" s="277">
        <v>0.48958333333333331</v>
      </c>
      <c r="G21" s="102" t="s">
        <v>1282</v>
      </c>
      <c r="H21" s="107">
        <v>43570</v>
      </c>
      <c r="I21" s="107">
        <v>51135</v>
      </c>
      <c r="J21" s="667" t="s">
        <v>1283</v>
      </c>
      <c r="K21" s="666"/>
      <c r="L21" s="666" t="s">
        <v>1284</v>
      </c>
      <c r="M21" s="666"/>
      <c r="N21" s="666"/>
      <c r="O21" s="666" t="s">
        <v>1312</v>
      </c>
      <c r="P21" s="666"/>
      <c r="Q21" s="666"/>
      <c r="R21" s="666"/>
      <c r="S21" s="666"/>
      <c r="T21" s="666"/>
      <c r="U21" s="666"/>
      <c r="V21" s="666"/>
      <c r="W21" s="666"/>
      <c r="X21" s="666"/>
      <c r="Y21" s="406"/>
      <c r="Z21" s="370"/>
      <c r="AA21" s="370"/>
      <c r="AB21" s="370"/>
      <c r="AC21" s="370"/>
      <c r="AD21" s="370"/>
    </row>
    <row r="22" spans="1:100" s="101" customFormat="1" ht="60" x14ac:dyDescent="0.25">
      <c r="A22" s="102">
        <v>16</v>
      </c>
      <c r="B22" s="102" t="s">
        <v>1280</v>
      </c>
      <c r="C22" s="102" t="s">
        <v>16</v>
      </c>
      <c r="D22" s="102" t="s">
        <v>1285</v>
      </c>
      <c r="E22" s="107">
        <v>43559</v>
      </c>
      <c r="F22" s="277">
        <v>0.48958333333333331</v>
      </c>
      <c r="G22" s="102" t="s">
        <v>1286</v>
      </c>
      <c r="H22" s="107">
        <v>43570</v>
      </c>
      <c r="I22" s="107">
        <v>51135</v>
      </c>
      <c r="J22" s="667" t="s">
        <v>1283</v>
      </c>
      <c r="K22" s="666"/>
      <c r="L22" s="666" t="s">
        <v>1284</v>
      </c>
      <c r="M22" s="666"/>
      <c r="N22" s="666"/>
      <c r="O22" s="666" t="s">
        <v>1312</v>
      </c>
      <c r="P22" s="666"/>
      <c r="Q22" s="666"/>
      <c r="R22" s="666"/>
      <c r="S22" s="666"/>
      <c r="T22" s="666"/>
      <c r="U22" s="666"/>
      <c r="V22" s="666"/>
      <c r="W22" s="666"/>
      <c r="X22" s="666"/>
      <c r="Y22" s="406"/>
      <c r="Z22" s="370"/>
      <c r="AA22" s="370"/>
      <c r="AB22" s="370"/>
      <c r="AC22" s="370"/>
      <c r="AD22" s="370"/>
    </row>
    <row r="23" spans="1:100" s="247" customFormat="1" ht="60" x14ac:dyDescent="0.25">
      <c r="A23" s="52">
        <v>17</v>
      </c>
      <c r="B23" s="52" t="s">
        <v>1280</v>
      </c>
      <c r="C23" s="52" t="s">
        <v>16</v>
      </c>
      <c r="D23" s="52" t="s">
        <v>1314</v>
      </c>
      <c r="E23" s="53">
        <v>43602</v>
      </c>
      <c r="F23" s="267">
        <v>0.60902777777777783</v>
      </c>
      <c r="G23" s="52" t="s">
        <v>1286</v>
      </c>
      <c r="H23" s="53">
        <v>43570</v>
      </c>
      <c r="I23" s="53">
        <v>51135</v>
      </c>
      <c r="J23" s="315" t="s">
        <v>1283</v>
      </c>
      <c r="K23" s="52"/>
      <c r="L23" s="52" t="s">
        <v>1284</v>
      </c>
      <c r="M23" s="52" t="s">
        <v>1316</v>
      </c>
      <c r="N23" s="52" t="s">
        <v>1317</v>
      </c>
      <c r="O23" s="53">
        <v>43607</v>
      </c>
      <c r="P23" s="61">
        <v>43699</v>
      </c>
      <c r="Q23" s="52" t="s">
        <v>1327</v>
      </c>
      <c r="R23" s="52">
        <v>1</v>
      </c>
      <c r="S23" s="52">
        <v>0</v>
      </c>
      <c r="T23" s="52">
        <v>105.25</v>
      </c>
      <c r="U23" s="52">
        <v>105.25</v>
      </c>
      <c r="V23" s="52"/>
      <c r="W23" s="93" t="s">
        <v>1348</v>
      </c>
      <c r="X23" s="52" t="s">
        <v>1361</v>
      </c>
      <c r="Y23" s="406"/>
      <c r="Z23" s="370"/>
      <c r="AA23" s="370"/>
      <c r="AB23" s="370"/>
      <c r="AC23" s="370"/>
      <c r="AD23" s="370"/>
      <c r="AE23" s="370"/>
      <c r="AF23" s="370"/>
      <c r="AG23" s="370"/>
      <c r="AH23" s="370"/>
      <c r="AI23" s="370"/>
      <c r="AJ23" s="370"/>
      <c r="AK23" s="370"/>
      <c r="AL23" s="370"/>
      <c r="AM23" s="370"/>
      <c r="AN23" s="370"/>
      <c r="AO23" s="370"/>
      <c r="AP23" s="370"/>
      <c r="AQ23" s="370"/>
      <c r="AR23" s="370"/>
      <c r="AS23" s="370"/>
      <c r="AT23" s="370"/>
      <c r="AU23" s="370"/>
      <c r="AV23" s="370"/>
      <c r="AW23" s="370"/>
      <c r="AX23" s="370"/>
      <c r="AY23" s="370"/>
      <c r="AZ23" s="370"/>
      <c r="BA23" s="370"/>
      <c r="BB23" s="370"/>
      <c r="BC23" s="370"/>
      <c r="BD23" s="370"/>
      <c r="BE23" s="370"/>
      <c r="BF23" s="370"/>
      <c r="BG23" s="370"/>
      <c r="BH23" s="370"/>
      <c r="BI23" s="370"/>
      <c r="BJ23" s="370"/>
      <c r="BK23" s="370"/>
      <c r="BL23" s="370"/>
      <c r="BM23" s="370"/>
      <c r="BN23" s="370"/>
      <c r="BO23" s="370"/>
      <c r="BP23" s="370"/>
      <c r="BQ23" s="370"/>
      <c r="BR23" s="370"/>
      <c r="BS23" s="370"/>
      <c r="BT23" s="370"/>
      <c r="BU23" s="370"/>
      <c r="BV23" s="370"/>
      <c r="BW23" s="370"/>
      <c r="BX23" s="370"/>
      <c r="BY23" s="370"/>
      <c r="BZ23" s="370"/>
      <c r="CA23" s="370"/>
      <c r="CB23" s="370"/>
      <c r="CC23" s="370"/>
      <c r="CD23" s="370"/>
      <c r="CE23" s="370"/>
      <c r="CF23" s="370"/>
      <c r="CG23" s="370"/>
      <c r="CH23" s="370"/>
      <c r="CI23" s="370"/>
      <c r="CJ23" s="370"/>
      <c r="CK23" s="370"/>
      <c r="CL23" s="370"/>
      <c r="CM23" s="370"/>
      <c r="CN23" s="370"/>
      <c r="CO23" s="370"/>
      <c r="CP23" s="370"/>
      <c r="CQ23" s="370"/>
      <c r="CR23" s="370"/>
      <c r="CS23" s="370"/>
      <c r="CT23" s="370"/>
      <c r="CU23" s="370"/>
      <c r="CV23" s="370"/>
    </row>
    <row r="24" spans="1:100" s="285" customFormat="1" ht="75" x14ac:dyDescent="0.25">
      <c r="A24" s="102">
        <v>18</v>
      </c>
      <c r="B24" s="102" t="s">
        <v>1280</v>
      </c>
      <c r="C24" s="102" t="s">
        <v>16</v>
      </c>
      <c r="D24" s="102" t="s">
        <v>1315</v>
      </c>
      <c r="E24" s="107">
        <v>43602</v>
      </c>
      <c r="F24" s="277">
        <v>0.60902777777777783</v>
      </c>
      <c r="G24" s="102" t="s">
        <v>1282</v>
      </c>
      <c r="H24" s="107">
        <v>43570</v>
      </c>
      <c r="I24" s="107">
        <v>51135</v>
      </c>
      <c r="J24" s="667" t="s">
        <v>1283</v>
      </c>
      <c r="K24" s="666"/>
      <c r="L24" s="666" t="s">
        <v>1284</v>
      </c>
      <c r="M24" s="666"/>
      <c r="N24" s="666"/>
      <c r="O24" s="666" t="s">
        <v>1329</v>
      </c>
      <c r="P24" s="275"/>
      <c r="Q24" s="666"/>
      <c r="R24" s="666"/>
      <c r="S24" s="666"/>
      <c r="T24" s="666"/>
      <c r="U24" s="666"/>
      <c r="V24" s="666"/>
      <c r="W24" s="213"/>
      <c r="X24" s="666"/>
      <c r="Y24" s="333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6"/>
      <c r="CL24" s="166"/>
      <c r="CM24" s="166"/>
      <c r="CN24" s="166"/>
      <c r="CO24" s="166"/>
      <c r="CP24" s="166"/>
      <c r="CQ24" s="166"/>
      <c r="CR24" s="166"/>
      <c r="CS24" s="166"/>
      <c r="CT24" s="166"/>
      <c r="CU24" s="166"/>
      <c r="CV24" s="166"/>
    </row>
    <row r="25" spans="1:100" s="285" customFormat="1" ht="75" x14ac:dyDescent="0.25">
      <c r="A25" s="325">
        <v>19</v>
      </c>
      <c r="B25" s="325" t="s">
        <v>103</v>
      </c>
      <c r="C25" s="325" t="s">
        <v>16</v>
      </c>
      <c r="D25" s="325" t="s">
        <v>1472</v>
      </c>
      <c r="E25" s="107">
        <v>43672</v>
      </c>
      <c r="F25" s="277">
        <v>0.52152777777777781</v>
      </c>
      <c r="G25" s="325" t="s">
        <v>1386</v>
      </c>
      <c r="H25" s="107">
        <v>43678</v>
      </c>
      <c r="I25" s="107">
        <v>47330</v>
      </c>
      <c r="J25" s="667" t="s">
        <v>471</v>
      </c>
      <c r="K25" s="666" t="s">
        <v>1611</v>
      </c>
      <c r="L25" s="666" t="s">
        <v>1271</v>
      </c>
      <c r="M25" s="666" t="s">
        <v>1478</v>
      </c>
      <c r="N25" s="666" t="s">
        <v>1479</v>
      </c>
      <c r="O25" s="666" t="s">
        <v>1611</v>
      </c>
      <c r="P25" s="275"/>
      <c r="Q25" s="666" t="s">
        <v>1610</v>
      </c>
      <c r="R25" s="666">
        <v>8</v>
      </c>
      <c r="S25" s="666">
        <v>0</v>
      </c>
      <c r="T25" s="666">
        <v>105.25</v>
      </c>
      <c r="U25" s="105">
        <f>T25*R25</f>
        <v>842</v>
      </c>
      <c r="V25" s="666"/>
      <c r="W25" s="213"/>
      <c r="X25" s="666"/>
      <c r="Y25" s="333" t="s">
        <v>1489</v>
      </c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6"/>
      <c r="CL25" s="166"/>
      <c r="CM25" s="166"/>
      <c r="CN25" s="166"/>
      <c r="CO25" s="166"/>
      <c r="CP25" s="166"/>
      <c r="CQ25" s="166"/>
      <c r="CR25" s="166"/>
      <c r="CS25" s="166"/>
      <c r="CT25" s="166"/>
      <c r="CU25" s="166"/>
      <c r="CV25" s="166"/>
    </row>
    <row r="26" spans="1:100" s="339" customFormat="1" ht="45" x14ac:dyDescent="0.25">
      <c r="A26" s="52">
        <v>20</v>
      </c>
      <c r="B26" s="52" t="s">
        <v>103</v>
      </c>
      <c r="C26" s="52" t="s">
        <v>16</v>
      </c>
      <c r="D26" s="52" t="s">
        <v>1473</v>
      </c>
      <c r="E26" s="53">
        <v>43672</v>
      </c>
      <c r="F26" s="267">
        <v>0.52430555555555558</v>
      </c>
      <c r="G26" s="52" t="s">
        <v>1387</v>
      </c>
      <c r="H26" s="53">
        <v>43678</v>
      </c>
      <c r="I26" s="53">
        <v>47330</v>
      </c>
      <c r="J26" s="315" t="s">
        <v>471</v>
      </c>
      <c r="K26" s="52"/>
      <c r="L26" s="52" t="s">
        <v>1271</v>
      </c>
      <c r="M26" s="52" t="s">
        <v>1480</v>
      </c>
      <c r="N26" s="52" t="s">
        <v>1481</v>
      </c>
      <c r="O26" s="61">
        <v>43747</v>
      </c>
      <c r="P26" s="61">
        <v>43474</v>
      </c>
      <c r="Q26" s="52" t="s">
        <v>1716</v>
      </c>
      <c r="R26" s="52">
        <v>17</v>
      </c>
      <c r="S26" s="52">
        <v>0</v>
      </c>
      <c r="T26" s="52">
        <v>105.25</v>
      </c>
      <c r="U26" s="52">
        <f>T26*R26</f>
        <v>1789.25</v>
      </c>
      <c r="V26" s="52"/>
      <c r="W26" s="93" t="s">
        <v>2176</v>
      </c>
      <c r="X26" s="52"/>
      <c r="Y26" s="264" t="s">
        <v>1489</v>
      </c>
      <c r="Z26" s="176"/>
      <c r="AA26" s="176"/>
      <c r="AB26" s="176"/>
      <c r="AC26" s="176"/>
      <c r="AD26" s="176"/>
      <c r="AE26" s="176"/>
      <c r="AF26" s="176"/>
      <c r="AG26" s="176"/>
      <c r="AH26" s="176"/>
      <c r="AI26" s="176"/>
      <c r="AJ26" s="176"/>
      <c r="AK26" s="176"/>
      <c r="AL26" s="176"/>
      <c r="AM26" s="176"/>
      <c r="AN26" s="176"/>
      <c r="AO26" s="176"/>
      <c r="AP26" s="176"/>
      <c r="AQ26" s="176"/>
      <c r="AR26" s="176"/>
      <c r="AS26" s="176"/>
      <c r="AT26" s="176"/>
      <c r="AU26" s="176"/>
      <c r="AV26" s="176"/>
      <c r="AW26" s="176"/>
      <c r="AX26" s="176"/>
      <c r="AY26" s="176"/>
      <c r="AZ26" s="176"/>
      <c r="BA26" s="176"/>
      <c r="BB26" s="176"/>
      <c r="BC26" s="176"/>
      <c r="BD26" s="176"/>
      <c r="BE26" s="176"/>
      <c r="BF26" s="176"/>
      <c r="BG26" s="176"/>
      <c r="BH26" s="176"/>
      <c r="BI26" s="176"/>
      <c r="BJ26" s="176"/>
      <c r="BK26" s="176"/>
      <c r="BL26" s="176"/>
      <c r="BM26" s="176"/>
      <c r="BN26" s="176"/>
      <c r="BO26" s="176"/>
      <c r="BP26" s="176"/>
      <c r="BQ26" s="176"/>
      <c r="BR26" s="176"/>
      <c r="BS26" s="176"/>
      <c r="BT26" s="176"/>
      <c r="BU26" s="176"/>
      <c r="BV26" s="176"/>
      <c r="BW26" s="176"/>
      <c r="BX26" s="176"/>
      <c r="BY26" s="176"/>
      <c r="BZ26" s="176"/>
      <c r="CA26" s="176"/>
      <c r="CB26" s="176"/>
      <c r="CC26" s="176"/>
      <c r="CD26" s="176"/>
      <c r="CE26" s="176"/>
      <c r="CF26" s="176"/>
      <c r="CG26" s="176"/>
      <c r="CH26" s="176"/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</row>
    <row r="27" spans="1:100" s="285" customFormat="1" ht="75" x14ac:dyDescent="0.25">
      <c r="A27" s="102">
        <v>21</v>
      </c>
      <c r="B27" s="102" t="s">
        <v>103</v>
      </c>
      <c r="C27" s="102" t="s">
        <v>16</v>
      </c>
      <c r="D27" s="102" t="s">
        <v>1399</v>
      </c>
      <c r="E27" s="107">
        <v>43682</v>
      </c>
      <c r="F27" s="277" t="s">
        <v>1401</v>
      </c>
      <c r="G27" s="102" t="s">
        <v>1400</v>
      </c>
      <c r="H27" s="107">
        <v>43678</v>
      </c>
      <c r="I27" s="107">
        <v>47330</v>
      </c>
      <c r="J27" s="667" t="s">
        <v>471</v>
      </c>
      <c r="K27" s="666" t="s">
        <v>1471</v>
      </c>
      <c r="L27" s="666"/>
      <c r="M27" s="666"/>
      <c r="N27" s="666"/>
      <c r="O27" s="666"/>
      <c r="P27" s="275"/>
      <c r="Q27" s="666"/>
      <c r="R27" s="666"/>
      <c r="S27" s="666"/>
      <c r="T27" s="666"/>
      <c r="U27" s="666"/>
      <c r="V27" s="666"/>
      <c r="W27" s="213"/>
      <c r="X27" s="666"/>
      <c r="Y27" s="333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166"/>
      <c r="CI27" s="166"/>
      <c r="CJ27" s="166"/>
      <c r="CK27" s="166"/>
      <c r="CL27" s="166"/>
      <c r="CM27" s="166"/>
      <c r="CN27" s="166"/>
      <c r="CO27" s="166"/>
      <c r="CP27" s="166"/>
      <c r="CQ27" s="166"/>
      <c r="CR27" s="166"/>
      <c r="CS27" s="166"/>
      <c r="CT27" s="166"/>
      <c r="CU27" s="166"/>
      <c r="CV27" s="166"/>
    </row>
    <row r="28" spans="1:100" s="285" customFormat="1" ht="75" x14ac:dyDescent="0.25">
      <c r="A28" s="325">
        <v>22</v>
      </c>
      <c r="B28" s="325" t="s">
        <v>103</v>
      </c>
      <c r="C28" s="325" t="s">
        <v>16</v>
      </c>
      <c r="D28" s="325" t="s">
        <v>1415</v>
      </c>
      <c r="E28" s="107">
        <v>43682</v>
      </c>
      <c r="F28" s="277">
        <v>0.65138888888888891</v>
      </c>
      <c r="G28" s="325" t="s">
        <v>1402</v>
      </c>
      <c r="H28" s="107">
        <v>43678</v>
      </c>
      <c r="I28" s="107">
        <v>47330</v>
      </c>
      <c r="J28" s="667" t="s">
        <v>471</v>
      </c>
      <c r="K28" s="666" t="s">
        <v>1611</v>
      </c>
      <c r="L28" s="666" t="s">
        <v>1271</v>
      </c>
      <c r="M28" s="666" t="s">
        <v>1482</v>
      </c>
      <c r="N28" s="666" t="s">
        <v>1483</v>
      </c>
      <c r="O28" s="666" t="s">
        <v>1611</v>
      </c>
      <c r="P28" s="275"/>
      <c r="Q28" s="666" t="s">
        <v>1610</v>
      </c>
      <c r="R28" s="666">
        <v>21</v>
      </c>
      <c r="S28" s="666">
        <v>0</v>
      </c>
      <c r="T28" s="666">
        <v>105.25</v>
      </c>
      <c r="U28" s="666">
        <f>T28*R28</f>
        <v>2210.25</v>
      </c>
      <c r="V28" s="666"/>
      <c r="W28" s="213"/>
      <c r="X28" s="666"/>
      <c r="Y28" s="333" t="s">
        <v>1489</v>
      </c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  <c r="BI28" s="166"/>
      <c r="BJ28" s="166"/>
      <c r="BK28" s="166"/>
      <c r="BL28" s="166"/>
      <c r="BM28" s="166"/>
      <c r="BN28" s="166"/>
      <c r="BO28" s="166"/>
      <c r="BP28" s="166"/>
      <c r="BQ28" s="166"/>
      <c r="BR28" s="166"/>
      <c r="BS28" s="166"/>
      <c r="BT28" s="166"/>
      <c r="BU28" s="166"/>
      <c r="BV28" s="166"/>
      <c r="BW28" s="166"/>
      <c r="BX28" s="166"/>
      <c r="BY28" s="166"/>
      <c r="BZ28" s="166"/>
      <c r="CA28" s="166"/>
      <c r="CB28" s="166"/>
      <c r="CC28" s="166"/>
      <c r="CD28" s="166"/>
      <c r="CE28" s="166"/>
      <c r="CF28" s="166"/>
      <c r="CG28" s="166"/>
      <c r="CH28" s="166"/>
      <c r="CI28" s="166"/>
      <c r="CJ28" s="166"/>
      <c r="CK28" s="166"/>
      <c r="CL28" s="166"/>
      <c r="CM28" s="166"/>
      <c r="CN28" s="166"/>
      <c r="CO28" s="166"/>
      <c r="CP28" s="166"/>
      <c r="CQ28" s="166"/>
      <c r="CR28" s="166"/>
      <c r="CS28" s="166"/>
      <c r="CT28" s="166"/>
      <c r="CU28" s="166"/>
      <c r="CV28" s="166"/>
    </row>
    <row r="29" spans="1:100" s="339" customFormat="1" ht="45" x14ac:dyDescent="0.25">
      <c r="A29" s="52">
        <v>23</v>
      </c>
      <c r="B29" s="52" t="s">
        <v>103</v>
      </c>
      <c r="C29" s="52" t="s">
        <v>16</v>
      </c>
      <c r="D29" s="52" t="s">
        <v>1414</v>
      </c>
      <c r="E29" s="53">
        <v>43682</v>
      </c>
      <c r="F29" s="267">
        <v>0.65763888888888888</v>
      </c>
      <c r="G29" s="52" t="s">
        <v>1403</v>
      </c>
      <c r="H29" s="53">
        <v>43678</v>
      </c>
      <c r="I29" s="53">
        <v>47330</v>
      </c>
      <c r="J29" s="315" t="s">
        <v>471</v>
      </c>
      <c r="K29" s="52"/>
      <c r="L29" s="52" t="s">
        <v>1271</v>
      </c>
      <c r="M29" s="52" t="s">
        <v>1474</v>
      </c>
      <c r="N29" s="52" t="s">
        <v>1475</v>
      </c>
      <c r="O29" s="61">
        <v>43734</v>
      </c>
      <c r="P29" s="61">
        <v>43825</v>
      </c>
      <c r="Q29" s="52" t="s">
        <v>1621</v>
      </c>
      <c r="R29" s="52">
        <v>4</v>
      </c>
      <c r="S29" s="52">
        <v>0</v>
      </c>
      <c r="T29" s="52">
        <v>105.25</v>
      </c>
      <c r="U29" s="55">
        <f>T29*R29</f>
        <v>421</v>
      </c>
      <c r="V29" s="52"/>
      <c r="W29" s="93" t="s">
        <v>1860</v>
      </c>
      <c r="X29" s="52" t="s">
        <v>1885</v>
      </c>
      <c r="Y29" s="264" t="s">
        <v>1489</v>
      </c>
      <c r="Z29" s="176"/>
      <c r="AA29" s="176"/>
      <c r="AB29" s="176"/>
      <c r="AC29" s="176"/>
      <c r="AD29" s="176"/>
      <c r="AE29" s="176"/>
      <c r="AF29" s="176"/>
      <c r="AG29" s="176"/>
      <c r="AH29" s="176"/>
      <c r="AI29" s="176"/>
      <c r="AJ29" s="176"/>
      <c r="AK29" s="176"/>
      <c r="AL29" s="176"/>
      <c r="AM29" s="176"/>
      <c r="AN29" s="176"/>
      <c r="AO29" s="176"/>
      <c r="AP29" s="176"/>
      <c r="AQ29" s="176"/>
      <c r="AR29" s="176"/>
      <c r="AS29" s="176"/>
      <c r="AT29" s="176"/>
      <c r="AU29" s="176"/>
      <c r="AV29" s="176"/>
      <c r="AW29" s="176"/>
      <c r="AX29" s="176"/>
      <c r="AY29" s="176"/>
      <c r="AZ29" s="176"/>
      <c r="BA29" s="176"/>
      <c r="BB29" s="176"/>
      <c r="BC29" s="176"/>
      <c r="BD29" s="176"/>
      <c r="BE29" s="176"/>
      <c r="BF29" s="176"/>
      <c r="BG29" s="176"/>
      <c r="BH29" s="176"/>
      <c r="BI29" s="176"/>
      <c r="BJ29" s="176"/>
      <c r="BK29" s="176"/>
      <c r="BL29" s="176"/>
      <c r="BM29" s="176"/>
      <c r="BN29" s="176"/>
      <c r="BO29" s="176"/>
      <c r="BP29" s="176"/>
      <c r="BQ29" s="176"/>
      <c r="BR29" s="176"/>
      <c r="BS29" s="176"/>
      <c r="BT29" s="176"/>
      <c r="BU29" s="176"/>
      <c r="BV29" s="176"/>
      <c r="BW29" s="176"/>
      <c r="BX29" s="176"/>
      <c r="BY29" s="176"/>
      <c r="BZ29" s="176"/>
      <c r="CA29" s="176"/>
      <c r="CB29" s="176"/>
      <c r="CC29" s="176"/>
      <c r="CD29" s="176"/>
      <c r="CE29" s="176"/>
      <c r="CF29" s="176"/>
      <c r="CG29" s="176"/>
      <c r="CH29" s="176"/>
      <c r="CI29" s="176"/>
      <c r="CJ29" s="176"/>
      <c r="CK29" s="176"/>
      <c r="CL29" s="176"/>
      <c r="CM29" s="176"/>
      <c r="CN29" s="176"/>
      <c r="CO29" s="176"/>
      <c r="CP29" s="176"/>
      <c r="CQ29" s="176"/>
      <c r="CR29" s="176"/>
      <c r="CS29" s="176"/>
      <c r="CT29" s="176"/>
      <c r="CU29" s="176"/>
      <c r="CV29" s="176"/>
    </row>
    <row r="30" spans="1:100" s="339" customFormat="1" ht="45" x14ac:dyDescent="0.25">
      <c r="A30" s="52">
        <v>24</v>
      </c>
      <c r="B30" s="52" t="s">
        <v>103</v>
      </c>
      <c r="C30" s="52" t="s">
        <v>16</v>
      </c>
      <c r="D30" s="52" t="s">
        <v>1413</v>
      </c>
      <c r="E30" s="53">
        <v>43682</v>
      </c>
      <c r="F30" s="267">
        <v>0.72569444444444453</v>
      </c>
      <c r="G30" s="52" t="s">
        <v>1416</v>
      </c>
      <c r="H30" s="53">
        <v>43678</v>
      </c>
      <c r="I30" s="53">
        <v>47330</v>
      </c>
      <c r="J30" s="315" t="s">
        <v>471</v>
      </c>
      <c r="K30" s="52"/>
      <c r="L30" s="52" t="s">
        <v>1271</v>
      </c>
      <c r="M30" s="52" t="s">
        <v>1476</v>
      </c>
      <c r="N30" s="52" t="s">
        <v>1477</v>
      </c>
      <c r="O30" s="61">
        <v>43747</v>
      </c>
      <c r="P30" s="191">
        <v>43839</v>
      </c>
      <c r="Q30" s="52" t="s">
        <v>1735</v>
      </c>
      <c r="R30" s="52">
        <v>3</v>
      </c>
      <c r="S30" s="52">
        <v>0</v>
      </c>
      <c r="T30" s="52">
        <v>105.25</v>
      </c>
      <c r="U30" s="52">
        <f>T30*R30</f>
        <v>315.75</v>
      </c>
      <c r="V30" s="52"/>
      <c r="W30" s="93" t="s">
        <v>2252</v>
      </c>
      <c r="X30" s="52"/>
      <c r="Y30" s="264" t="s">
        <v>1489</v>
      </c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  <c r="AO30" s="176"/>
      <c r="AP30" s="176"/>
      <c r="AQ30" s="176"/>
      <c r="AR30" s="176"/>
      <c r="AS30" s="176"/>
      <c r="AT30" s="176"/>
      <c r="AU30" s="176"/>
      <c r="AV30" s="176"/>
      <c r="AW30" s="176"/>
      <c r="AX30" s="176"/>
      <c r="AY30" s="176"/>
      <c r="AZ30" s="176"/>
      <c r="BA30" s="176"/>
      <c r="BB30" s="176"/>
      <c r="BC30" s="176"/>
      <c r="BD30" s="176"/>
      <c r="BE30" s="176"/>
      <c r="BF30" s="176"/>
      <c r="BG30" s="176"/>
      <c r="BH30" s="176"/>
      <c r="BI30" s="176"/>
      <c r="BJ30" s="176"/>
      <c r="BK30" s="176"/>
      <c r="BL30" s="176"/>
      <c r="BM30" s="176"/>
      <c r="BN30" s="176"/>
      <c r="BO30" s="176"/>
      <c r="BP30" s="176"/>
      <c r="BQ30" s="176"/>
      <c r="BR30" s="176"/>
      <c r="BS30" s="176"/>
      <c r="BT30" s="176"/>
      <c r="BU30" s="176"/>
      <c r="BV30" s="176"/>
      <c r="BW30" s="176"/>
      <c r="BX30" s="176"/>
      <c r="BY30" s="176"/>
      <c r="BZ30" s="176"/>
      <c r="CA30" s="176"/>
      <c r="CB30" s="176"/>
      <c r="CC30" s="176"/>
      <c r="CD30" s="176"/>
      <c r="CE30" s="176"/>
      <c r="CF30" s="176"/>
      <c r="CG30" s="176"/>
      <c r="CH30" s="176"/>
      <c r="CI30" s="176"/>
      <c r="CJ30" s="176"/>
      <c r="CK30" s="176"/>
      <c r="CL30" s="176"/>
      <c r="CM30" s="176"/>
      <c r="CN30" s="176"/>
      <c r="CO30" s="176"/>
      <c r="CP30" s="176"/>
      <c r="CQ30" s="176"/>
      <c r="CR30" s="176"/>
      <c r="CS30" s="176"/>
      <c r="CT30" s="176"/>
      <c r="CU30" s="176"/>
      <c r="CV30" s="176"/>
    </row>
    <row r="31" spans="1:100" s="285" customFormat="1" ht="90" x14ac:dyDescent="0.25">
      <c r="A31" s="102">
        <v>25</v>
      </c>
      <c r="B31" s="102" t="s">
        <v>103</v>
      </c>
      <c r="C31" s="102" t="s">
        <v>16</v>
      </c>
      <c r="D31" s="102" t="s">
        <v>1417</v>
      </c>
      <c r="E31" s="107">
        <v>43683</v>
      </c>
      <c r="F31" s="286">
        <v>21429</v>
      </c>
      <c r="G31" s="102" t="s">
        <v>1418</v>
      </c>
      <c r="H31" s="107">
        <v>43678</v>
      </c>
      <c r="I31" s="107">
        <v>47330</v>
      </c>
      <c r="J31" s="667" t="s">
        <v>471</v>
      </c>
      <c r="K31" s="666" t="s">
        <v>1471</v>
      </c>
      <c r="L31" s="666"/>
      <c r="M31" s="666"/>
      <c r="N31" s="666"/>
      <c r="O31" s="666" t="s">
        <v>1471</v>
      </c>
      <c r="P31" s="275"/>
      <c r="Q31" s="666"/>
      <c r="R31" s="666"/>
      <c r="S31" s="666"/>
      <c r="T31" s="666"/>
      <c r="U31" s="666"/>
      <c r="V31" s="666"/>
      <c r="W31" s="213"/>
      <c r="X31" s="666"/>
      <c r="Y31" s="333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6"/>
      <c r="CL31" s="166"/>
      <c r="CM31" s="166"/>
      <c r="CN31" s="166"/>
      <c r="CO31" s="166"/>
      <c r="CP31" s="166"/>
      <c r="CQ31" s="166"/>
      <c r="CR31" s="166"/>
      <c r="CS31" s="166"/>
      <c r="CT31" s="166"/>
      <c r="CU31" s="166"/>
      <c r="CV31" s="166"/>
    </row>
    <row r="32" spans="1:100" s="285" customFormat="1" ht="75" x14ac:dyDescent="0.25">
      <c r="A32" s="102">
        <v>26</v>
      </c>
      <c r="B32" s="102" t="s">
        <v>103</v>
      </c>
      <c r="C32" s="102" t="s">
        <v>16</v>
      </c>
      <c r="D32" s="102" t="s">
        <v>1439</v>
      </c>
      <c r="E32" s="107">
        <v>43690</v>
      </c>
      <c r="F32" s="277">
        <v>0.48333333333333334</v>
      </c>
      <c r="G32" s="102" t="s">
        <v>1440</v>
      </c>
      <c r="H32" s="107">
        <v>43678</v>
      </c>
      <c r="I32" s="107">
        <v>47330</v>
      </c>
      <c r="J32" s="667" t="s">
        <v>471</v>
      </c>
      <c r="K32" s="666" t="s">
        <v>1471</v>
      </c>
      <c r="L32" s="666"/>
      <c r="M32" s="666"/>
      <c r="N32" s="666"/>
      <c r="O32" s="666" t="s">
        <v>1471</v>
      </c>
      <c r="P32" s="275"/>
      <c r="Q32" s="666"/>
      <c r="R32" s="666"/>
      <c r="S32" s="666"/>
      <c r="T32" s="666"/>
      <c r="U32" s="666"/>
      <c r="V32" s="666"/>
      <c r="W32" s="213"/>
      <c r="X32" s="666"/>
      <c r="Y32" s="333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6"/>
      <c r="CL32" s="166"/>
      <c r="CM32" s="166"/>
      <c r="CN32" s="166"/>
      <c r="CO32" s="166"/>
      <c r="CP32" s="166"/>
      <c r="CQ32" s="166"/>
      <c r="CR32" s="166"/>
      <c r="CS32" s="166"/>
      <c r="CT32" s="166"/>
      <c r="CU32" s="166"/>
      <c r="CV32" s="166"/>
    </row>
    <row r="33" spans="1:100" s="339" customFormat="1" ht="135" x14ac:dyDescent="0.25">
      <c r="A33" s="87">
        <v>27</v>
      </c>
      <c r="B33" s="87" t="s">
        <v>103</v>
      </c>
      <c r="C33" s="87" t="s">
        <v>16</v>
      </c>
      <c r="D33" s="87" t="s">
        <v>1441</v>
      </c>
      <c r="E33" s="147">
        <v>43692</v>
      </c>
      <c r="F33" s="87" t="s">
        <v>1442</v>
      </c>
      <c r="G33" s="87" t="s">
        <v>1443</v>
      </c>
      <c r="H33" s="147">
        <v>43678</v>
      </c>
      <c r="I33" s="147">
        <v>47330</v>
      </c>
      <c r="J33" s="571" t="s">
        <v>471</v>
      </c>
      <c r="K33" s="52"/>
      <c r="L33" s="52" t="s">
        <v>1271</v>
      </c>
      <c r="M33" s="52" t="s">
        <v>1522</v>
      </c>
      <c r="N33" s="52" t="s">
        <v>1523</v>
      </c>
      <c r="O33" s="61">
        <v>43747</v>
      </c>
      <c r="P33" s="61">
        <v>43839</v>
      </c>
      <c r="Q33" s="52" t="s">
        <v>1717</v>
      </c>
      <c r="R33" s="52">
        <v>13</v>
      </c>
      <c r="S33" s="52">
        <v>0</v>
      </c>
      <c r="T33" s="52">
        <v>105.25</v>
      </c>
      <c r="U33" s="52">
        <v>1368.25</v>
      </c>
      <c r="V33" s="52"/>
      <c r="W33" s="93" t="s">
        <v>2176</v>
      </c>
      <c r="X33" s="52"/>
      <c r="Y33" s="264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6"/>
      <c r="AT33" s="176"/>
      <c r="AU33" s="176"/>
      <c r="AV33" s="176"/>
      <c r="AW33" s="176"/>
      <c r="AX33" s="176"/>
      <c r="AY33" s="176"/>
      <c r="AZ33" s="176"/>
      <c r="BA33" s="176"/>
      <c r="BB33" s="176"/>
      <c r="BC33" s="176"/>
      <c r="BD33" s="176"/>
      <c r="BE33" s="176"/>
      <c r="BF33" s="176"/>
      <c r="BG33" s="176"/>
      <c r="BH33" s="176"/>
      <c r="BI33" s="176"/>
      <c r="BJ33" s="176"/>
      <c r="BK33" s="176"/>
      <c r="BL33" s="176"/>
      <c r="BM33" s="176"/>
      <c r="BN33" s="176"/>
      <c r="BO33" s="176"/>
      <c r="BP33" s="176"/>
      <c r="BQ33" s="176"/>
      <c r="BR33" s="176"/>
      <c r="BS33" s="176"/>
      <c r="BT33" s="176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76"/>
      <c r="CQ33" s="176"/>
      <c r="CR33" s="176"/>
      <c r="CS33" s="176"/>
      <c r="CT33" s="176"/>
      <c r="CU33" s="176"/>
      <c r="CV33" s="176"/>
    </row>
    <row r="34" spans="1:100" s="102" customFormat="1" ht="105" x14ac:dyDescent="0.25">
      <c r="A34" s="102">
        <v>28</v>
      </c>
      <c r="B34" s="102" t="s">
        <v>103</v>
      </c>
      <c r="C34" s="102" t="s">
        <v>16</v>
      </c>
      <c r="D34" s="102" t="s">
        <v>1454</v>
      </c>
      <c r="E34" s="107">
        <v>43693</v>
      </c>
      <c r="F34" s="102" t="s">
        <v>1455</v>
      </c>
      <c r="G34" s="102" t="s">
        <v>1456</v>
      </c>
      <c r="H34" s="107">
        <v>43678</v>
      </c>
      <c r="I34" s="107">
        <v>47330</v>
      </c>
      <c r="J34" s="667" t="s">
        <v>471</v>
      </c>
      <c r="K34" s="666" t="s">
        <v>1532</v>
      </c>
      <c r="L34" s="666"/>
      <c r="M34" s="666"/>
      <c r="N34" s="666"/>
      <c r="O34" s="666" t="s">
        <v>1532</v>
      </c>
      <c r="P34" s="666"/>
      <c r="Q34" s="666"/>
      <c r="R34" s="666"/>
      <c r="S34" s="666"/>
      <c r="T34" s="666"/>
      <c r="U34" s="666"/>
      <c r="V34" s="666"/>
      <c r="W34" s="666"/>
      <c r="X34" s="666"/>
      <c r="Y34" s="333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6"/>
      <c r="CE34" s="166"/>
      <c r="CF34" s="166"/>
      <c r="CG34" s="166"/>
      <c r="CH34" s="166"/>
      <c r="CI34" s="166"/>
      <c r="CJ34" s="166"/>
      <c r="CK34" s="166"/>
      <c r="CL34" s="166"/>
      <c r="CM34" s="166"/>
      <c r="CN34" s="166"/>
      <c r="CO34" s="166"/>
      <c r="CP34" s="166"/>
      <c r="CQ34" s="166"/>
      <c r="CR34" s="166"/>
      <c r="CS34" s="166"/>
      <c r="CT34" s="166"/>
      <c r="CU34" s="166"/>
      <c r="CV34" s="166"/>
    </row>
    <row r="35" spans="1:100" s="102" customFormat="1" ht="45" x14ac:dyDescent="0.25">
      <c r="A35" s="102">
        <v>29</v>
      </c>
      <c r="B35" s="102" t="s">
        <v>103</v>
      </c>
      <c r="C35" s="102" t="s">
        <v>16</v>
      </c>
      <c r="D35" s="102" t="s">
        <v>1463</v>
      </c>
      <c r="E35" s="107">
        <v>43697</v>
      </c>
      <c r="F35" s="277">
        <v>0.53125</v>
      </c>
      <c r="G35" s="102" t="s">
        <v>1464</v>
      </c>
      <c r="H35" s="107">
        <v>43678</v>
      </c>
      <c r="I35" s="107">
        <v>47330</v>
      </c>
      <c r="J35" s="667" t="s">
        <v>471</v>
      </c>
      <c r="K35" s="666" t="s">
        <v>1532</v>
      </c>
      <c r="L35" s="666"/>
      <c r="M35" s="666"/>
      <c r="N35" s="666"/>
      <c r="O35" s="666" t="s">
        <v>1532</v>
      </c>
      <c r="P35" s="666"/>
      <c r="Q35" s="666"/>
      <c r="R35" s="666"/>
      <c r="S35" s="666"/>
      <c r="T35" s="666"/>
      <c r="U35" s="666"/>
      <c r="V35" s="666"/>
      <c r="W35" s="666"/>
      <c r="X35" s="666"/>
      <c r="Y35" s="333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  <c r="BZ35" s="166"/>
      <c r="CA35" s="166"/>
      <c r="CB35" s="166"/>
      <c r="CC35" s="166"/>
      <c r="CD35" s="166"/>
      <c r="CE35" s="166"/>
      <c r="CF35" s="166"/>
      <c r="CG35" s="166"/>
      <c r="CH35" s="166"/>
      <c r="CI35" s="166"/>
      <c r="CJ35" s="166"/>
      <c r="CK35" s="166"/>
      <c r="CL35" s="166"/>
      <c r="CM35" s="166"/>
      <c r="CN35" s="166"/>
      <c r="CO35" s="166"/>
      <c r="CP35" s="166"/>
      <c r="CQ35" s="166"/>
      <c r="CR35" s="166"/>
      <c r="CS35" s="166"/>
      <c r="CT35" s="166"/>
      <c r="CU35" s="166"/>
      <c r="CV35" s="166"/>
    </row>
    <row r="36" spans="1:100" s="52" customFormat="1" ht="45" x14ac:dyDescent="0.25">
      <c r="A36" s="52">
        <v>30</v>
      </c>
      <c r="B36" s="1024" t="s">
        <v>103</v>
      </c>
      <c r="C36" s="1024" t="s">
        <v>16</v>
      </c>
      <c r="D36" s="52" t="s">
        <v>1465</v>
      </c>
      <c r="E36" s="53">
        <v>43697</v>
      </c>
      <c r="F36" s="267">
        <v>0.53611111111111109</v>
      </c>
      <c r="G36" s="1024" t="s">
        <v>1466</v>
      </c>
      <c r="H36" s="53">
        <v>43678</v>
      </c>
      <c r="I36" s="53">
        <v>47330</v>
      </c>
      <c r="J36" s="315" t="s">
        <v>471</v>
      </c>
      <c r="L36" s="52" t="s">
        <v>1271</v>
      </c>
      <c r="M36" s="52" t="s">
        <v>1554</v>
      </c>
      <c r="N36" s="52" t="s">
        <v>1551</v>
      </c>
      <c r="O36" s="61">
        <v>43735</v>
      </c>
      <c r="P36" s="61">
        <v>43826</v>
      </c>
      <c r="Q36" s="86" t="s">
        <v>1890</v>
      </c>
      <c r="R36" s="52">
        <v>1</v>
      </c>
      <c r="S36" s="52">
        <v>0</v>
      </c>
      <c r="T36" s="52">
        <v>105.25</v>
      </c>
      <c r="U36" s="52" t="s">
        <v>1894</v>
      </c>
      <c r="W36" s="93" t="s">
        <v>2038</v>
      </c>
      <c r="X36" s="52" t="s">
        <v>1892</v>
      </c>
      <c r="Y36" s="264" t="s">
        <v>2043</v>
      </c>
      <c r="Z36" s="176"/>
      <c r="AA36" s="176"/>
      <c r="AB36" s="176"/>
      <c r="AC36" s="176"/>
      <c r="AD36" s="176"/>
      <c r="AE36" s="176"/>
      <c r="AF36" s="176"/>
      <c r="AG36" s="176"/>
      <c r="AH36" s="176"/>
      <c r="AI36" s="176"/>
      <c r="AJ36" s="176"/>
      <c r="AK36" s="176"/>
      <c r="AL36" s="176"/>
      <c r="AM36" s="176"/>
      <c r="AN36" s="176"/>
      <c r="AO36" s="176"/>
      <c r="AP36" s="176"/>
      <c r="AQ36" s="176"/>
      <c r="AR36" s="176"/>
      <c r="AS36" s="176"/>
      <c r="AT36" s="176"/>
      <c r="AU36" s="176"/>
      <c r="AV36" s="176"/>
      <c r="AW36" s="176"/>
      <c r="AX36" s="176"/>
      <c r="AY36" s="176"/>
      <c r="AZ36" s="176"/>
      <c r="BA36" s="176"/>
      <c r="BB36" s="176"/>
      <c r="BC36" s="176"/>
      <c r="BD36" s="176"/>
      <c r="BE36" s="176"/>
      <c r="BF36" s="176"/>
      <c r="BG36" s="176"/>
      <c r="BH36" s="176"/>
      <c r="BI36" s="176"/>
      <c r="BJ36" s="176"/>
      <c r="BK36" s="176"/>
      <c r="BL36" s="176"/>
      <c r="BM36" s="176"/>
      <c r="BN36" s="176"/>
      <c r="BO36" s="176"/>
      <c r="BP36" s="176"/>
      <c r="BQ36" s="176"/>
      <c r="BR36" s="176"/>
      <c r="BS36" s="176"/>
      <c r="BT36" s="176"/>
      <c r="BU36" s="176"/>
      <c r="BV36" s="176"/>
      <c r="BW36" s="176"/>
      <c r="BX36" s="176"/>
      <c r="BY36" s="176"/>
      <c r="BZ36" s="176"/>
      <c r="CA36" s="176"/>
      <c r="CB36" s="176"/>
      <c r="CC36" s="176"/>
      <c r="CD36" s="176"/>
      <c r="CE36" s="176"/>
      <c r="CF36" s="176"/>
      <c r="CG36" s="176"/>
      <c r="CH36" s="176"/>
      <c r="CI36" s="176"/>
      <c r="CJ36" s="176"/>
      <c r="CK36" s="176"/>
      <c r="CL36" s="176"/>
      <c r="CM36" s="176"/>
      <c r="CN36" s="176"/>
      <c r="CO36" s="176"/>
      <c r="CP36" s="176"/>
      <c r="CQ36" s="176"/>
      <c r="CR36" s="176"/>
      <c r="CS36" s="176"/>
      <c r="CT36" s="176"/>
      <c r="CU36" s="176"/>
      <c r="CV36" s="176"/>
    </row>
    <row r="37" spans="1:100" s="52" customFormat="1" ht="30" x14ac:dyDescent="0.25">
      <c r="B37" s="1025"/>
      <c r="C37" s="1025"/>
      <c r="D37" s="52" t="s">
        <v>1872</v>
      </c>
      <c r="E37" s="53">
        <v>43893</v>
      </c>
      <c r="F37" s="267">
        <v>0.3888888888888889</v>
      </c>
      <c r="G37" s="1025"/>
      <c r="H37" s="53"/>
      <c r="I37" s="53"/>
      <c r="J37" s="315" t="s">
        <v>1870</v>
      </c>
      <c r="O37" s="61">
        <v>43951</v>
      </c>
      <c r="P37" s="191"/>
      <c r="W37" s="57"/>
      <c r="Y37" s="264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6"/>
      <c r="AK37" s="176"/>
      <c r="AL37" s="176"/>
      <c r="AM37" s="176"/>
      <c r="AN37" s="176"/>
      <c r="AO37" s="176"/>
      <c r="AP37" s="176"/>
      <c r="AQ37" s="176"/>
      <c r="AR37" s="176"/>
      <c r="AS37" s="176"/>
      <c r="AT37" s="176"/>
      <c r="AU37" s="176"/>
      <c r="AV37" s="176"/>
      <c r="AW37" s="176"/>
      <c r="AX37" s="176"/>
      <c r="AY37" s="176"/>
      <c r="AZ37" s="176"/>
      <c r="BA37" s="176"/>
      <c r="BB37" s="176"/>
      <c r="BC37" s="176"/>
      <c r="BD37" s="176"/>
      <c r="BE37" s="176"/>
      <c r="BF37" s="176"/>
      <c r="BG37" s="176"/>
      <c r="BH37" s="176"/>
      <c r="BI37" s="176"/>
      <c r="BJ37" s="176"/>
      <c r="BK37" s="176"/>
      <c r="BL37" s="176"/>
      <c r="BM37" s="176"/>
      <c r="BN37" s="176"/>
      <c r="BO37" s="176"/>
      <c r="BP37" s="176"/>
      <c r="BQ37" s="176"/>
      <c r="BR37" s="176"/>
      <c r="BS37" s="176"/>
      <c r="BT37" s="176"/>
      <c r="BU37" s="176"/>
      <c r="BV37" s="176"/>
      <c r="BW37" s="176"/>
      <c r="BX37" s="176"/>
      <c r="BY37" s="176"/>
      <c r="BZ37" s="176"/>
      <c r="CA37" s="176"/>
      <c r="CB37" s="176"/>
      <c r="CC37" s="176"/>
      <c r="CD37" s="176"/>
      <c r="CE37" s="176"/>
      <c r="CF37" s="176"/>
      <c r="CG37" s="176"/>
      <c r="CH37" s="176"/>
      <c r="CI37" s="176"/>
      <c r="CJ37" s="176"/>
      <c r="CK37" s="176"/>
      <c r="CL37" s="176"/>
      <c r="CM37" s="176"/>
      <c r="CN37" s="176"/>
      <c r="CO37" s="176"/>
      <c r="CP37" s="176"/>
      <c r="CQ37" s="176"/>
      <c r="CR37" s="176"/>
      <c r="CS37" s="176"/>
      <c r="CT37" s="176"/>
      <c r="CU37" s="176"/>
      <c r="CV37" s="176"/>
    </row>
    <row r="38" spans="1:100" s="52" customFormat="1" ht="45" x14ac:dyDescent="0.25">
      <c r="A38" s="52">
        <v>31</v>
      </c>
      <c r="B38" s="1024" t="s">
        <v>103</v>
      </c>
      <c r="C38" s="1024" t="s">
        <v>16</v>
      </c>
      <c r="D38" s="52" t="s">
        <v>1467</v>
      </c>
      <c r="E38" s="53">
        <v>43697</v>
      </c>
      <c r="F38" s="267">
        <v>0.53749999999999998</v>
      </c>
      <c r="G38" s="1024" t="s">
        <v>1466</v>
      </c>
      <c r="H38" s="53">
        <v>43678</v>
      </c>
      <c r="I38" s="53">
        <v>47330</v>
      </c>
      <c r="J38" s="315" t="s">
        <v>471</v>
      </c>
      <c r="L38" s="52" t="s">
        <v>1271</v>
      </c>
      <c r="M38" s="52" t="s">
        <v>1553</v>
      </c>
      <c r="N38" s="52" t="s">
        <v>1552</v>
      </c>
      <c r="O38" s="61">
        <v>43735</v>
      </c>
      <c r="P38" s="61">
        <v>43826</v>
      </c>
      <c r="Q38" s="86" t="s">
        <v>1890</v>
      </c>
      <c r="R38" s="52">
        <v>3</v>
      </c>
      <c r="S38" s="52">
        <v>0</v>
      </c>
      <c r="T38" s="52">
        <v>105.25</v>
      </c>
      <c r="U38" s="52" t="s">
        <v>1893</v>
      </c>
      <c r="W38" s="93" t="s">
        <v>1996</v>
      </c>
      <c r="X38" s="52" t="s">
        <v>1892</v>
      </c>
      <c r="Y38" s="264" t="s">
        <v>2043</v>
      </c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76"/>
      <c r="AR38" s="176"/>
      <c r="AS38" s="176"/>
      <c r="AT38" s="176"/>
      <c r="AU38" s="176"/>
      <c r="AV38" s="176"/>
      <c r="AW38" s="176"/>
      <c r="AX38" s="176"/>
      <c r="AY38" s="176"/>
      <c r="AZ38" s="176"/>
      <c r="BA38" s="176"/>
      <c r="BB38" s="176"/>
      <c r="BC38" s="176"/>
      <c r="BD38" s="176"/>
      <c r="BE38" s="176"/>
      <c r="BF38" s="176"/>
      <c r="BG38" s="176"/>
      <c r="BH38" s="176"/>
      <c r="BI38" s="176"/>
      <c r="BJ38" s="176"/>
      <c r="BK38" s="176"/>
      <c r="BL38" s="176"/>
      <c r="BM38" s="176"/>
      <c r="BN38" s="176"/>
      <c r="BO38" s="176"/>
      <c r="BP38" s="176"/>
      <c r="BQ38" s="176"/>
      <c r="BR38" s="176"/>
      <c r="BS38" s="176"/>
      <c r="BT38" s="176"/>
      <c r="BU38" s="176"/>
      <c r="BV38" s="176"/>
      <c r="BW38" s="176"/>
      <c r="BX38" s="176"/>
      <c r="BY38" s="176"/>
      <c r="BZ38" s="176"/>
      <c r="CA38" s="176"/>
      <c r="CB38" s="176"/>
      <c r="CC38" s="176"/>
      <c r="CD38" s="176"/>
      <c r="CE38" s="176"/>
      <c r="CF38" s="176"/>
      <c r="CG38" s="176"/>
      <c r="CH38" s="176"/>
      <c r="CI38" s="176"/>
      <c r="CJ38" s="176"/>
      <c r="CK38" s="176"/>
      <c r="CL38" s="176"/>
      <c r="CM38" s="176"/>
      <c r="CN38" s="176"/>
      <c r="CO38" s="176"/>
      <c r="CP38" s="176"/>
      <c r="CQ38" s="176"/>
      <c r="CR38" s="176"/>
      <c r="CS38" s="176"/>
      <c r="CT38" s="176"/>
      <c r="CU38" s="176"/>
      <c r="CV38" s="176"/>
    </row>
    <row r="39" spans="1:100" s="52" customFormat="1" ht="30" x14ac:dyDescent="0.25">
      <c r="B39" s="1025"/>
      <c r="C39" s="1025"/>
      <c r="D39" s="52" t="s">
        <v>1869</v>
      </c>
      <c r="E39" s="53">
        <v>43893</v>
      </c>
      <c r="F39" s="267">
        <v>0.39097222222222222</v>
      </c>
      <c r="G39" s="1025"/>
      <c r="H39" s="53"/>
      <c r="I39" s="53"/>
      <c r="J39" s="315" t="s">
        <v>1870</v>
      </c>
      <c r="O39" s="61">
        <v>43951</v>
      </c>
      <c r="P39" s="191"/>
      <c r="W39" s="57"/>
      <c r="Y39" s="264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6"/>
      <c r="AK39" s="176"/>
      <c r="AL39" s="176"/>
      <c r="AM39" s="176"/>
      <c r="AN39" s="176"/>
      <c r="AO39" s="176"/>
      <c r="AP39" s="176"/>
      <c r="AQ39" s="176"/>
      <c r="AR39" s="176"/>
      <c r="AS39" s="176"/>
      <c r="AT39" s="176"/>
      <c r="AU39" s="176"/>
      <c r="AV39" s="176"/>
      <c r="AW39" s="176"/>
      <c r="AX39" s="176"/>
      <c r="AY39" s="176"/>
      <c r="AZ39" s="176"/>
      <c r="BA39" s="176"/>
      <c r="BB39" s="176"/>
      <c r="BC39" s="176"/>
      <c r="BD39" s="176"/>
      <c r="BE39" s="176"/>
      <c r="BF39" s="176"/>
      <c r="BG39" s="176"/>
      <c r="BH39" s="176"/>
      <c r="BI39" s="176"/>
      <c r="BJ39" s="176"/>
      <c r="BK39" s="176"/>
      <c r="BL39" s="176"/>
      <c r="BM39" s="176"/>
      <c r="BN39" s="176"/>
      <c r="BO39" s="176"/>
      <c r="BP39" s="176"/>
      <c r="BQ39" s="176"/>
      <c r="BR39" s="176"/>
      <c r="BS39" s="176"/>
      <c r="BT39" s="176"/>
      <c r="BU39" s="176"/>
      <c r="BV39" s="176"/>
      <c r="BW39" s="176"/>
      <c r="BX39" s="176"/>
      <c r="BY39" s="176"/>
      <c r="BZ39" s="176"/>
      <c r="CA39" s="176"/>
      <c r="CB39" s="176"/>
      <c r="CC39" s="176"/>
      <c r="CD39" s="176"/>
      <c r="CE39" s="176"/>
      <c r="CF39" s="176"/>
      <c r="CG39" s="176"/>
      <c r="CH39" s="176"/>
      <c r="CI39" s="176"/>
      <c r="CJ39" s="176"/>
      <c r="CK39" s="176"/>
      <c r="CL39" s="176"/>
      <c r="CM39" s="176"/>
      <c r="CN39" s="176"/>
      <c r="CO39" s="176"/>
      <c r="CP39" s="176"/>
      <c r="CQ39" s="176"/>
      <c r="CR39" s="176"/>
      <c r="CS39" s="176"/>
      <c r="CT39" s="176"/>
      <c r="CU39" s="176"/>
      <c r="CV39" s="176"/>
    </row>
    <row r="40" spans="1:100" s="52" customFormat="1" ht="60" x14ac:dyDescent="0.25">
      <c r="A40" s="52">
        <v>32</v>
      </c>
      <c r="B40" s="52" t="s">
        <v>103</v>
      </c>
      <c r="C40" s="52" t="s">
        <v>16</v>
      </c>
      <c r="D40" s="52" t="s">
        <v>1490</v>
      </c>
      <c r="E40" s="53">
        <v>43704</v>
      </c>
      <c r="F40" s="62" t="s">
        <v>1492</v>
      </c>
      <c r="G40" s="52" t="s">
        <v>1491</v>
      </c>
      <c r="H40" s="53">
        <v>43678</v>
      </c>
      <c r="I40" s="53">
        <v>47330</v>
      </c>
      <c r="J40" s="315" t="s">
        <v>471</v>
      </c>
      <c r="L40" s="52" t="s">
        <v>1271</v>
      </c>
      <c r="M40" s="52" t="s">
        <v>1555</v>
      </c>
      <c r="N40" s="52" t="s">
        <v>1556</v>
      </c>
      <c r="O40" s="61">
        <v>43745</v>
      </c>
      <c r="P40" s="191">
        <v>43837</v>
      </c>
      <c r="Q40" s="93" t="s">
        <v>1881</v>
      </c>
      <c r="R40" s="52" t="s">
        <v>1840</v>
      </c>
      <c r="S40" s="52">
        <v>0</v>
      </c>
      <c r="T40" s="52">
        <v>105.25</v>
      </c>
      <c r="U40" s="52" t="s">
        <v>1841</v>
      </c>
      <c r="W40" s="93" t="s">
        <v>2258</v>
      </c>
      <c r="Y40" s="264" t="s">
        <v>1852</v>
      </c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6"/>
      <c r="AT40" s="176"/>
      <c r="AU40" s="176"/>
      <c r="AV40" s="176"/>
      <c r="AW40" s="176"/>
      <c r="AX40" s="176"/>
      <c r="AY40" s="176"/>
      <c r="AZ40" s="176"/>
      <c r="BA40" s="176"/>
      <c r="BB40" s="176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6"/>
      <c r="BN40" s="176"/>
      <c r="BO40" s="176"/>
      <c r="BP40" s="176"/>
      <c r="BQ40" s="176"/>
      <c r="BR40" s="176"/>
      <c r="BS40" s="176"/>
      <c r="BT40" s="176"/>
      <c r="BU40" s="176"/>
      <c r="BV40" s="176"/>
      <c r="BW40" s="176"/>
      <c r="BX40" s="176"/>
      <c r="BY40" s="176"/>
      <c r="BZ40" s="176"/>
      <c r="CA40" s="176"/>
      <c r="CB40" s="176"/>
      <c r="CC40" s="176"/>
      <c r="CD40" s="176"/>
      <c r="CE40" s="176"/>
      <c r="CF40" s="176"/>
      <c r="CG40" s="176"/>
      <c r="CH40" s="176"/>
      <c r="CI40" s="176"/>
      <c r="CJ40" s="176"/>
      <c r="CK40" s="176"/>
      <c r="CL40" s="176"/>
      <c r="CM40" s="176"/>
      <c r="CN40" s="176"/>
      <c r="CO40" s="176"/>
      <c r="CP40" s="176"/>
      <c r="CQ40" s="176"/>
      <c r="CR40" s="176"/>
      <c r="CS40" s="176"/>
      <c r="CT40" s="176"/>
      <c r="CU40" s="176"/>
      <c r="CV40" s="176"/>
    </row>
    <row r="41" spans="1:100" s="52" customFormat="1" ht="75" x14ac:dyDescent="0.25">
      <c r="A41" s="52">
        <v>33</v>
      </c>
      <c r="B41" s="52" t="s">
        <v>103</v>
      </c>
      <c r="C41" s="52" t="s">
        <v>16</v>
      </c>
      <c r="D41" s="52" t="s">
        <v>1493</v>
      </c>
      <c r="E41" s="53">
        <v>43704</v>
      </c>
      <c r="F41" s="62" t="s">
        <v>1494</v>
      </c>
      <c r="G41" s="52" t="s">
        <v>1495</v>
      </c>
      <c r="H41" s="53">
        <v>43678</v>
      </c>
      <c r="I41" s="53">
        <v>47330</v>
      </c>
      <c r="J41" s="315" t="s">
        <v>471</v>
      </c>
      <c r="L41" s="52" t="s">
        <v>1271</v>
      </c>
      <c r="M41" s="52" t="s">
        <v>1557</v>
      </c>
      <c r="N41" s="52" t="s">
        <v>1558</v>
      </c>
      <c r="O41" s="61">
        <v>43747</v>
      </c>
      <c r="P41" s="191">
        <v>43839</v>
      </c>
      <c r="Q41" s="93" t="s">
        <v>1882</v>
      </c>
      <c r="R41" s="52" t="s">
        <v>1842</v>
      </c>
      <c r="S41" s="52">
        <v>0</v>
      </c>
      <c r="T41" s="52">
        <v>105.25</v>
      </c>
      <c r="U41" s="52" t="s">
        <v>1843</v>
      </c>
      <c r="W41" s="93" t="s">
        <v>2258</v>
      </c>
      <c r="Y41" s="264" t="s">
        <v>1852</v>
      </c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6"/>
      <c r="BC41" s="176"/>
      <c r="BD41" s="176"/>
      <c r="BE41" s="176"/>
      <c r="BF41" s="176"/>
      <c r="BG41" s="176"/>
      <c r="BH41" s="176"/>
      <c r="BI41" s="176"/>
      <c r="BJ41" s="176"/>
      <c r="BK41" s="176"/>
      <c r="BL41" s="176"/>
      <c r="BM41" s="176"/>
      <c r="BN41" s="176"/>
      <c r="BO41" s="176"/>
      <c r="BP41" s="176"/>
      <c r="BQ41" s="176"/>
      <c r="BR41" s="176"/>
      <c r="BS41" s="176"/>
      <c r="BT41" s="176"/>
      <c r="BU41" s="176"/>
      <c r="BV41" s="176"/>
      <c r="BW41" s="176"/>
      <c r="BX41" s="176"/>
      <c r="BY41" s="176"/>
      <c r="BZ41" s="176"/>
      <c r="CA41" s="176"/>
      <c r="CB41" s="176"/>
      <c r="CC41" s="176"/>
      <c r="CD41" s="176"/>
      <c r="CE41" s="176"/>
      <c r="CF41" s="176"/>
      <c r="CG41" s="176"/>
      <c r="CH41" s="176"/>
      <c r="CI41" s="176"/>
      <c r="CJ41" s="176"/>
      <c r="CK41" s="176"/>
      <c r="CL41" s="176"/>
      <c r="CM41" s="176"/>
      <c r="CN41" s="176"/>
      <c r="CO41" s="176"/>
      <c r="CP41" s="176"/>
      <c r="CQ41" s="176"/>
      <c r="CR41" s="176"/>
      <c r="CS41" s="176"/>
      <c r="CT41" s="176"/>
      <c r="CU41" s="176"/>
      <c r="CV41" s="176"/>
    </row>
    <row r="42" spans="1:100" s="52" customFormat="1" ht="120" x14ac:dyDescent="0.25">
      <c r="A42" s="52">
        <v>34</v>
      </c>
      <c r="B42" s="52" t="s">
        <v>103</v>
      </c>
      <c r="C42" s="52" t="s">
        <v>16</v>
      </c>
      <c r="D42" s="52" t="s">
        <v>1496</v>
      </c>
      <c r="E42" s="53">
        <v>43704</v>
      </c>
      <c r="F42" s="62" t="s">
        <v>1497</v>
      </c>
      <c r="G42" s="52" t="s">
        <v>1498</v>
      </c>
      <c r="H42" s="53">
        <v>43678</v>
      </c>
      <c r="I42" s="53">
        <v>47330</v>
      </c>
      <c r="J42" s="315" t="s">
        <v>471</v>
      </c>
      <c r="L42" s="52" t="s">
        <v>1271</v>
      </c>
      <c r="M42" s="52" t="s">
        <v>1559</v>
      </c>
      <c r="N42" s="52" t="s">
        <v>1560</v>
      </c>
      <c r="O42" s="61">
        <v>43761</v>
      </c>
      <c r="P42" s="191">
        <v>43853</v>
      </c>
      <c r="Q42" s="93" t="s">
        <v>1882</v>
      </c>
      <c r="R42" s="52" t="s">
        <v>1838</v>
      </c>
      <c r="S42" s="52">
        <v>0</v>
      </c>
      <c r="T42" s="52">
        <v>105.25</v>
      </c>
      <c r="U42" s="52" t="s">
        <v>1839</v>
      </c>
      <c r="W42" s="93" t="s">
        <v>2258</v>
      </c>
      <c r="Y42" s="264" t="s">
        <v>1852</v>
      </c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D42" s="176"/>
      <c r="BE42" s="176"/>
      <c r="BF42" s="176"/>
      <c r="BG42" s="176"/>
      <c r="BH42" s="176"/>
      <c r="BI42" s="176"/>
      <c r="BJ42" s="176"/>
      <c r="BK42" s="176"/>
      <c r="BL42" s="176"/>
      <c r="BM42" s="176"/>
      <c r="BN42" s="176"/>
      <c r="BO42" s="176"/>
      <c r="BP42" s="176"/>
      <c r="BQ42" s="176"/>
      <c r="BR42" s="176"/>
      <c r="BS42" s="176"/>
      <c r="BT42" s="176"/>
      <c r="BU42" s="176"/>
      <c r="BV42" s="176"/>
      <c r="BW42" s="176"/>
      <c r="BX42" s="176"/>
      <c r="BY42" s="176"/>
      <c r="BZ42" s="176"/>
      <c r="CA42" s="176"/>
      <c r="CB42" s="176"/>
      <c r="CC42" s="176"/>
      <c r="CD42" s="176"/>
      <c r="CE42" s="176"/>
      <c r="CF42" s="176"/>
      <c r="CG42" s="176"/>
      <c r="CH42" s="176"/>
      <c r="CI42" s="176"/>
      <c r="CJ42" s="176"/>
      <c r="CK42" s="176"/>
      <c r="CL42" s="176"/>
      <c r="CM42" s="176"/>
      <c r="CN42" s="176"/>
      <c r="CO42" s="176"/>
      <c r="CP42" s="176"/>
      <c r="CQ42" s="176"/>
      <c r="CR42" s="176"/>
      <c r="CS42" s="176"/>
      <c r="CT42" s="176"/>
      <c r="CU42" s="176"/>
      <c r="CV42" s="176"/>
    </row>
    <row r="43" spans="1:100" s="973" customFormat="1" ht="75" x14ac:dyDescent="0.25">
      <c r="A43" s="973">
        <v>35</v>
      </c>
      <c r="B43" s="973" t="s">
        <v>103</v>
      </c>
      <c r="C43" s="973" t="s">
        <v>16</v>
      </c>
      <c r="D43" s="973" t="s">
        <v>1513</v>
      </c>
      <c r="E43" s="107">
        <v>43705</v>
      </c>
      <c r="F43" s="277">
        <v>0.59652777777777777</v>
      </c>
      <c r="G43" s="973" t="s">
        <v>1514</v>
      </c>
      <c r="H43" s="107">
        <v>43678</v>
      </c>
      <c r="I43" s="107">
        <v>47330</v>
      </c>
      <c r="J43" s="974" t="s">
        <v>471</v>
      </c>
      <c r="L43" s="973" t="s">
        <v>1271</v>
      </c>
      <c r="M43" s="973" t="s">
        <v>1561</v>
      </c>
      <c r="N43" s="973" t="s">
        <v>1562</v>
      </c>
      <c r="O43" s="106">
        <v>43747</v>
      </c>
      <c r="P43" s="275">
        <v>43839</v>
      </c>
      <c r="Q43" s="973" t="s">
        <v>2175</v>
      </c>
      <c r="R43" s="973">
        <v>17</v>
      </c>
      <c r="S43" s="973">
        <v>0</v>
      </c>
      <c r="T43" s="973">
        <v>105.25</v>
      </c>
      <c r="U43" s="973">
        <v>1789.25</v>
      </c>
      <c r="W43" s="213"/>
      <c r="Y43" s="333" t="s">
        <v>2144</v>
      </c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6"/>
      <c r="CD43" s="166"/>
      <c r="CE43" s="166"/>
      <c r="CF43" s="166"/>
      <c r="CG43" s="166"/>
      <c r="CH43" s="166"/>
      <c r="CI43" s="166"/>
      <c r="CJ43" s="166"/>
      <c r="CK43" s="166"/>
      <c r="CL43" s="166"/>
      <c r="CM43" s="166"/>
      <c r="CN43" s="166"/>
      <c r="CO43" s="166"/>
      <c r="CP43" s="166"/>
      <c r="CQ43" s="166"/>
      <c r="CR43" s="166"/>
      <c r="CS43" s="166"/>
      <c r="CT43" s="166"/>
      <c r="CU43" s="166"/>
      <c r="CV43" s="166"/>
    </row>
    <row r="44" spans="1:100" s="102" customFormat="1" ht="45" x14ac:dyDescent="0.25">
      <c r="A44" s="102">
        <v>36</v>
      </c>
      <c r="B44" s="102" t="s">
        <v>103</v>
      </c>
      <c r="C44" s="102" t="s">
        <v>16</v>
      </c>
      <c r="D44" s="102" t="s">
        <v>1515</v>
      </c>
      <c r="E44" s="107">
        <v>43705</v>
      </c>
      <c r="F44" s="277">
        <v>0.59861111111111109</v>
      </c>
      <c r="G44" s="102" t="s">
        <v>1514</v>
      </c>
      <c r="H44" s="107">
        <v>43678</v>
      </c>
      <c r="I44" s="107">
        <v>47330</v>
      </c>
      <c r="J44" s="667" t="s">
        <v>471</v>
      </c>
      <c r="K44" s="666" t="s">
        <v>1571</v>
      </c>
      <c r="L44" s="666" t="s">
        <v>1271</v>
      </c>
      <c r="M44" s="666"/>
      <c r="N44" s="666" t="s">
        <v>1571</v>
      </c>
      <c r="O44" s="666"/>
      <c r="P44" s="666"/>
      <c r="Q44" s="666"/>
      <c r="R44" s="666"/>
      <c r="S44" s="666"/>
      <c r="T44" s="666"/>
      <c r="U44" s="666"/>
      <c r="V44" s="666"/>
      <c r="W44" s="213"/>
      <c r="X44" s="666"/>
      <c r="Y44" s="33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6"/>
      <c r="BD44" s="166"/>
      <c r="BE44" s="166"/>
      <c r="BF44" s="166"/>
      <c r="BG44" s="166"/>
      <c r="BH44" s="166"/>
      <c r="BI44" s="166"/>
      <c r="BJ44" s="166"/>
      <c r="BK44" s="166"/>
      <c r="BL44" s="166"/>
      <c r="BM44" s="166"/>
      <c r="BN44" s="166"/>
      <c r="BO44" s="166"/>
      <c r="BP44" s="166"/>
      <c r="BQ44" s="166"/>
      <c r="BR44" s="166"/>
      <c r="BS44" s="166"/>
      <c r="BT44" s="166"/>
      <c r="BU44" s="166"/>
      <c r="BV44" s="166"/>
      <c r="BW44" s="166"/>
      <c r="BX44" s="166"/>
      <c r="BY44" s="166"/>
      <c r="BZ44" s="166"/>
      <c r="CA44" s="166"/>
      <c r="CB44" s="166"/>
      <c r="CC44" s="166"/>
      <c r="CD44" s="166"/>
      <c r="CE44" s="166"/>
      <c r="CF44" s="166"/>
      <c r="CG44" s="166"/>
      <c r="CH44" s="166"/>
      <c r="CI44" s="166"/>
      <c r="CJ44" s="166"/>
      <c r="CK44" s="166"/>
      <c r="CL44" s="166"/>
      <c r="CM44" s="166"/>
      <c r="CN44" s="166"/>
      <c r="CO44" s="166"/>
      <c r="CP44" s="166"/>
      <c r="CQ44" s="166"/>
      <c r="CR44" s="166"/>
      <c r="CS44" s="166"/>
      <c r="CT44" s="166"/>
      <c r="CU44" s="166"/>
      <c r="CV44" s="166"/>
    </row>
    <row r="45" spans="1:100" s="973" customFormat="1" ht="75" x14ac:dyDescent="0.25">
      <c r="A45" s="973">
        <v>37</v>
      </c>
      <c r="B45" s="973" t="s">
        <v>103</v>
      </c>
      <c r="C45" s="973" t="s">
        <v>16</v>
      </c>
      <c r="D45" s="973" t="s">
        <v>1516</v>
      </c>
      <c r="E45" s="107">
        <v>43705</v>
      </c>
      <c r="F45" s="277">
        <v>0.60138888888888886</v>
      </c>
      <c r="G45" s="973" t="s">
        <v>1517</v>
      </c>
      <c r="H45" s="107">
        <v>43678</v>
      </c>
      <c r="I45" s="107">
        <v>47330</v>
      </c>
      <c r="J45" s="974" t="s">
        <v>471</v>
      </c>
      <c r="L45" s="973" t="s">
        <v>1271</v>
      </c>
      <c r="M45" s="973" t="s">
        <v>1563</v>
      </c>
      <c r="N45" s="973" t="s">
        <v>1564</v>
      </c>
      <c r="O45" s="106">
        <v>43747</v>
      </c>
      <c r="P45" s="275">
        <v>43839</v>
      </c>
      <c r="Q45" s="973" t="s">
        <v>2175</v>
      </c>
      <c r="R45" s="973">
        <v>38</v>
      </c>
      <c r="S45" s="973">
        <v>0</v>
      </c>
      <c r="T45" s="973">
        <v>105.25</v>
      </c>
      <c r="U45" s="973">
        <v>3999.5</v>
      </c>
      <c r="W45" s="213"/>
      <c r="Y45" s="333" t="s">
        <v>2144</v>
      </c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6"/>
      <c r="BN45" s="166"/>
      <c r="BO45" s="166"/>
      <c r="BP45" s="166"/>
      <c r="BQ45" s="166"/>
      <c r="BR45" s="166"/>
      <c r="BS45" s="166"/>
      <c r="BT45" s="166"/>
      <c r="BU45" s="166"/>
      <c r="BV45" s="166"/>
      <c r="BW45" s="166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  <c r="CH45" s="166"/>
      <c r="CI45" s="166"/>
      <c r="CJ45" s="166"/>
      <c r="CK45" s="166"/>
      <c r="CL45" s="166"/>
      <c r="CM45" s="166"/>
      <c r="CN45" s="166"/>
      <c r="CO45" s="166"/>
      <c r="CP45" s="166"/>
      <c r="CQ45" s="166"/>
      <c r="CR45" s="166"/>
      <c r="CS45" s="166"/>
      <c r="CT45" s="166"/>
      <c r="CU45" s="166"/>
      <c r="CV45" s="166"/>
    </row>
    <row r="46" spans="1:100" s="52" customFormat="1" ht="45" x14ac:dyDescent="0.25">
      <c r="A46" s="52">
        <v>38</v>
      </c>
      <c r="B46" s="52" t="s">
        <v>103</v>
      </c>
      <c r="C46" s="52" t="s">
        <v>16</v>
      </c>
      <c r="D46" s="52" t="s">
        <v>1518</v>
      </c>
      <c r="E46" s="53">
        <v>43705</v>
      </c>
      <c r="F46" s="267">
        <v>0.60347222222222219</v>
      </c>
      <c r="G46" s="52" t="s">
        <v>1519</v>
      </c>
      <c r="H46" s="53">
        <v>43678</v>
      </c>
      <c r="I46" s="53">
        <v>47330</v>
      </c>
      <c r="J46" s="315" t="s">
        <v>471</v>
      </c>
      <c r="L46" s="52" t="s">
        <v>1271</v>
      </c>
      <c r="M46" s="52" t="s">
        <v>1541</v>
      </c>
      <c r="N46" s="93" t="s">
        <v>1543</v>
      </c>
      <c r="O46" s="61">
        <v>43747</v>
      </c>
      <c r="P46" s="61">
        <v>43839</v>
      </c>
      <c r="Q46" s="93"/>
      <c r="R46" s="93">
        <v>19</v>
      </c>
      <c r="S46" s="93">
        <v>0</v>
      </c>
      <c r="T46" s="93">
        <v>105.25</v>
      </c>
      <c r="U46" s="93">
        <v>1999.75</v>
      </c>
      <c r="V46" s="93"/>
      <c r="W46" s="93" t="s">
        <v>1803</v>
      </c>
      <c r="X46" s="52" t="s">
        <v>1804</v>
      </c>
      <c r="Y46" s="264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6"/>
      <c r="BF46" s="176"/>
      <c r="BG46" s="176"/>
      <c r="BH46" s="176"/>
      <c r="BI46" s="176"/>
      <c r="BJ46" s="176"/>
      <c r="BK46" s="176"/>
      <c r="BL46" s="176"/>
      <c r="BM46" s="176"/>
      <c r="BN46" s="176"/>
      <c r="BO46" s="176"/>
      <c r="BP46" s="176"/>
      <c r="BQ46" s="176"/>
      <c r="BR46" s="176"/>
      <c r="BS46" s="176"/>
      <c r="BT46" s="176"/>
      <c r="BU46" s="176"/>
      <c r="BV46" s="176"/>
      <c r="BW46" s="176"/>
      <c r="BX46" s="176"/>
      <c r="BY46" s="176"/>
      <c r="BZ46" s="176"/>
      <c r="CA46" s="176"/>
      <c r="CB46" s="176"/>
      <c r="CC46" s="176"/>
      <c r="CD46" s="176"/>
      <c r="CE46" s="176"/>
      <c r="CF46" s="176"/>
      <c r="CG46" s="176"/>
      <c r="CH46" s="176"/>
      <c r="CI46" s="176"/>
      <c r="CJ46" s="176"/>
      <c r="CK46" s="176"/>
      <c r="CL46" s="176"/>
      <c r="CM46" s="176"/>
      <c r="CN46" s="176"/>
      <c r="CO46" s="176"/>
      <c r="CP46" s="176"/>
      <c r="CQ46" s="176"/>
      <c r="CR46" s="176"/>
      <c r="CS46" s="176"/>
      <c r="CT46" s="176"/>
      <c r="CU46" s="176"/>
      <c r="CV46" s="176"/>
    </row>
    <row r="47" spans="1:100" s="815" customFormat="1" ht="45" x14ac:dyDescent="0.25">
      <c r="A47" s="815">
        <v>39</v>
      </c>
      <c r="B47" s="815" t="s">
        <v>103</v>
      </c>
      <c r="C47" s="815" t="s">
        <v>16</v>
      </c>
      <c r="D47" s="815" t="s">
        <v>1520</v>
      </c>
      <c r="E47" s="818">
        <v>43705</v>
      </c>
      <c r="F47" s="881">
        <v>0.60486111111111118</v>
      </c>
      <c r="G47" s="815" t="s">
        <v>1521</v>
      </c>
      <c r="H47" s="818">
        <v>43678</v>
      </c>
      <c r="I47" s="818">
        <v>47330</v>
      </c>
      <c r="J47" s="817" t="s">
        <v>471</v>
      </c>
      <c r="L47" s="815" t="s">
        <v>1271</v>
      </c>
      <c r="M47" s="815" t="s">
        <v>1542</v>
      </c>
      <c r="N47" s="815" t="s">
        <v>1544</v>
      </c>
      <c r="O47" s="924">
        <v>43747</v>
      </c>
      <c r="P47" s="924">
        <v>43839</v>
      </c>
      <c r="R47" s="815">
        <v>10</v>
      </c>
      <c r="S47" s="815">
        <v>0</v>
      </c>
      <c r="T47" s="815">
        <v>105.25</v>
      </c>
      <c r="U47" s="815">
        <v>1052.5</v>
      </c>
      <c r="W47" s="891" t="s">
        <v>1803</v>
      </c>
      <c r="X47" s="815" t="s">
        <v>1804</v>
      </c>
      <c r="Y47" s="892"/>
      <c r="Z47" s="893"/>
      <c r="AA47" s="893"/>
      <c r="AB47" s="893"/>
      <c r="AC47" s="893"/>
      <c r="AD47" s="893"/>
      <c r="AE47" s="893"/>
      <c r="AF47" s="893"/>
      <c r="AG47" s="893"/>
      <c r="AH47" s="893"/>
      <c r="AI47" s="893"/>
      <c r="AJ47" s="893"/>
      <c r="AK47" s="893"/>
      <c r="AL47" s="893"/>
      <c r="AM47" s="893"/>
      <c r="AN47" s="893"/>
      <c r="AO47" s="893"/>
      <c r="AP47" s="893"/>
      <c r="AQ47" s="893"/>
      <c r="AR47" s="893"/>
      <c r="AS47" s="893"/>
      <c r="AT47" s="893"/>
      <c r="AU47" s="893"/>
      <c r="AV47" s="893"/>
      <c r="AW47" s="893"/>
      <c r="AX47" s="893"/>
      <c r="AY47" s="893"/>
      <c r="AZ47" s="893"/>
      <c r="BA47" s="893"/>
      <c r="BB47" s="893"/>
      <c r="BC47" s="893"/>
      <c r="BD47" s="893"/>
      <c r="BE47" s="893"/>
      <c r="BF47" s="893"/>
      <c r="BG47" s="893"/>
      <c r="BH47" s="893"/>
      <c r="BI47" s="893"/>
      <c r="BJ47" s="893"/>
      <c r="BK47" s="893"/>
      <c r="BL47" s="893"/>
      <c r="BM47" s="893"/>
      <c r="BN47" s="893"/>
      <c r="BO47" s="893"/>
      <c r="BP47" s="893"/>
      <c r="BQ47" s="893"/>
      <c r="BR47" s="893"/>
      <c r="BS47" s="893"/>
      <c r="BT47" s="893"/>
      <c r="BU47" s="893"/>
      <c r="BV47" s="893"/>
      <c r="BW47" s="893"/>
      <c r="BX47" s="893"/>
      <c r="BY47" s="893"/>
      <c r="BZ47" s="893"/>
      <c r="CA47" s="893"/>
      <c r="CB47" s="893"/>
      <c r="CC47" s="893"/>
      <c r="CD47" s="893"/>
      <c r="CE47" s="893"/>
      <c r="CF47" s="893"/>
      <c r="CG47" s="893"/>
      <c r="CH47" s="893"/>
      <c r="CI47" s="893"/>
      <c r="CJ47" s="893"/>
      <c r="CK47" s="893"/>
      <c r="CL47" s="893"/>
      <c r="CM47" s="893"/>
      <c r="CN47" s="893"/>
      <c r="CO47" s="893"/>
      <c r="CP47" s="893"/>
      <c r="CQ47" s="893"/>
      <c r="CR47" s="893"/>
      <c r="CS47" s="893"/>
      <c r="CT47" s="893"/>
      <c r="CU47" s="893"/>
      <c r="CV47" s="893"/>
    </row>
    <row r="48" spans="1:100" s="815" customFormat="1" ht="30" x14ac:dyDescent="0.25">
      <c r="B48" s="923"/>
      <c r="C48" s="923"/>
      <c r="E48" s="818"/>
      <c r="F48" s="881"/>
      <c r="G48" s="815" t="s">
        <v>1904</v>
      </c>
      <c r="H48" s="818"/>
      <c r="I48" s="818"/>
      <c r="J48" s="817"/>
      <c r="M48" s="815" t="s">
        <v>2736</v>
      </c>
      <c r="N48" s="818">
        <v>45840</v>
      </c>
      <c r="O48" s="924"/>
      <c r="P48" s="924"/>
      <c r="W48" s="891"/>
      <c r="Y48" s="892"/>
      <c r="Z48" s="893"/>
      <c r="AA48" s="893"/>
      <c r="AB48" s="893"/>
      <c r="AC48" s="893"/>
      <c r="AD48" s="893"/>
      <c r="AE48" s="893"/>
      <c r="AF48" s="893"/>
      <c r="AG48" s="893"/>
      <c r="AH48" s="893"/>
      <c r="AI48" s="893"/>
      <c r="AJ48" s="893"/>
      <c r="AK48" s="893"/>
      <c r="AL48" s="893"/>
      <c r="AM48" s="893"/>
      <c r="AN48" s="893"/>
      <c r="AO48" s="893"/>
      <c r="AP48" s="893"/>
      <c r="AQ48" s="893"/>
      <c r="AR48" s="893"/>
      <c r="AS48" s="893"/>
      <c r="AT48" s="893"/>
      <c r="AU48" s="893"/>
      <c r="AV48" s="893"/>
      <c r="AW48" s="893"/>
      <c r="AX48" s="893"/>
      <c r="AY48" s="893"/>
      <c r="AZ48" s="893"/>
      <c r="BA48" s="893"/>
      <c r="BB48" s="893"/>
      <c r="BC48" s="893"/>
      <c r="BD48" s="893"/>
      <c r="BE48" s="893"/>
      <c r="BF48" s="893"/>
      <c r="BG48" s="893"/>
      <c r="BH48" s="893"/>
      <c r="BI48" s="893"/>
      <c r="BJ48" s="893"/>
      <c r="BK48" s="893"/>
      <c r="BL48" s="893"/>
      <c r="BM48" s="893"/>
      <c r="BN48" s="893"/>
      <c r="BO48" s="893"/>
      <c r="BP48" s="893"/>
      <c r="BQ48" s="893"/>
      <c r="BR48" s="893"/>
      <c r="BS48" s="893"/>
      <c r="BT48" s="893"/>
      <c r="BU48" s="893"/>
      <c r="BV48" s="893"/>
      <c r="BW48" s="893"/>
      <c r="BX48" s="893"/>
      <c r="BY48" s="893"/>
      <c r="BZ48" s="893"/>
      <c r="CA48" s="893"/>
      <c r="CB48" s="893"/>
      <c r="CC48" s="893"/>
      <c r="CD48" s="893"/>
      <c r="CE48" s="893"/>
      <c r="CF48" s="893"/>
      <c r="CG48" s="893"/>
      <c r="CH48" s="893"/>
      <c r="CI48" s="893"/>
      <c r="CJ48" s="893"/>
      <c r="CK48" s="893"/>
      <c r="CL48" s="893"/>
      <c r="CM48" s="893"/>
      <c r="CN48" s="893"/>
      <c r="CO48" s="893"/>
      <c r="CP48" s="893"/>
      <c r="CQ48" s="893"/>
      <c r="CR48" s="893"/>
      <c r="CS48" s="893"/>
      <c r="CT48" s="893"/>
      <c r="CU48" s="893"/>
      <c r="CV48" s="893"/>
    </row>
    <row r="49" spans="1:100" s="361" customFormat="1" ht="75" x14ac:dyDescent="0.25">
      <c r="A49" s="912">
        <v>40</v>
      </c>
      <c r="B49" s="977" t="s">
        <v>409</v>
      </c>
      <c r="C49" s="977" t="s">
        <v>16</v>
      </c>
      <c r="D49" s="361" t="s">
        <v>1534</v>
      </c>
      <c r="E49" s="107">
        <v>43714</v>
      </c>
      <c r="F49" s="277">
        <v>0.57847222222222217</v>
      </c>
      <c r="G49" s="361" t="s">
        <v>1535</v>
      </c>
      <c r="H49" s="107">
        <v>43831</v>
      </c>
      <c r="I49" s="361" t="s">
        <v>1536</v>
      </c>
      <c r="J49" s="667" t="s">
        <v>1537</v>
      </c>
      <c r="K49" s="666" t="s">
        <v>1722</v>
      </c>
      <c r="L49" s="666" t="s">
        <v>183</v>
      </c>
      <c r="M49" s="666" t="s">
        <v>1619</v>
      </c>
      <c r="N49" s="666" t="s">
        <v>1722</v>
      </c>
      <c r="O49" s="666"/>
      <c r="P49" s="213"/>
      <c r="Q49" s="666"/>
      <c r="R49" s="666">
        <v>17</v>
      </c>
      <c r="S49" s="666">
        <v>0</v>
      </c>
      <c r="T49" s="666">
        <v>105.25</v>
      </c>
      <c r="U49" s="666">
        <v>1789.25</v>
      </c>
      <c r="V49" s="666"/>
      <c r="W49" s="213"/>
      <c r="X49" s="666"/>
      <c r="Y49" s="333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6"/>
      <c r="BQ49" s="166"/>
      <c r="BR49" s="166"/>
      <c r="BS49" s="166"/>
      <c r="BT49" s="166"/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66"/>
      <c r="CF49" s="166"/>
      <c r="CG49" s="166"/>
      <c r="CH49" s="166"/>
      <c r="CI49" s="166"/>
      <c r="CJ49" s="166"/>
      <c r="CK49" s="166"/>
      <c r="CL49" s="166"/>
      <c r="CM49" s="166"/>
      <c r="CN49" s="166"/>
      <c r="CO49" s="166"/>
      <c r="CP49" s="166"/>
      <c r="CQ49" s="166"/>
      <c r="CR49" s="166"/>
      <c r="CS49" s="166"/>
      <c r="CT49" s="166"/>
      <c r="CU49" s="166"/>
      <c r="CV49" s="166"/>
    </row>
    <row r="50" spans="1:100" s="361" customFormat="1" ht="45" x14ac:dyDescent="0.25">
      <c r="A50" s="361" t="s">
        <v>1702</v>
      </c>
      <c r="B50" s="978"/>
      <c r="C50" s="978"/>
      <c r="E50" s="107"/>
      <c r="F50" s="277"/>
      <c r="H50" s="107"/>
      <c r="J50" s="667"/>
      <c r="K50" s="666" t="s">
        <v>1703</v>
      </c>
      <c r="L50" s="666"/>
      <c r="M50" s="666"/>
      <c r="N50" s="666"/>
      <c r="O50" s="666"/>
      <c r="P50" s="213"/>
      <c r="Q50" s="666"/>
      <c r="R50" s="666"/>
      <c r="S50" s="666"/>
      <c r="T50" s="666"/>
      <c r="U50" s="666"/>
      <c r="V50" s="666"/>
      <c r="W50" s="213"/>
      <c r="X50" s="666"/>
      <c r="Y50" s="333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6"/>
      <c r="BQ50" s="166"/>
      <c r="BR50" s="166"/>
      <c r="BS50" s="166"/>
      <c r="BT50" s="166"/>
      <c r="BU50" s="166"/>
      <c r="BV50" s="166"/>
      <c r="BW50" s="166"/>
      <c r="BX50" s="166"/>
      <c r="BY50" s="166"/>
      <c r="BZ50" s="166"/>
      <c r="CA50" s="166"/>
      <c r="CB50" s="166"/>
      <c r="CC50" s="166"/>
      <c r="CD50" s="166"/>
      <c r="CE50" s="166"/>
      <c r="CF50" s="166"/>
      <c r="CG50" s="166"/>
      <c r="CH50" s="166"/>
      <c r="CI50" s="166"/>
      <c r="CJ50" s="166"/>
      <c r="CK50" s="166"/>
      <c r="CL50" s="166"/>
      <c r="CM50" s="166"/>
      <c r="CN50" s="166"/>
      <c r="CO50" s="166"/>
      <c r="CP50" s="166"/>
      <c r="CQ50" s="166"/>
      <c r="CR50" s="166"/>
      <c r="CS50" s="166"/>
      <c r="CT50" s="166"/>
      <c r="CU50" s="166"/>
      <c r="CV50" s="166"/>
    </row>
    <row r="51" spans="1:100" s="52" customFormat="1" ht="45" x14ac:dyDescent="0.25">
      <c r="A51" s="52">
        <v>41</v>
      </c>
      <c r="B51" s="52" t="s">
        <v>103</v>
      </c>
      <c r="C51" s="52" t="s">
        <v>16</v>
      </c>
      <c r="D51" s="52" t="s">
        <v>1590</v>
      </c>
      <c r="E51" s="53">
        <v>43727</v>
      </c>
      <c r="F51" s="267">
        <v>0.44236111111111115</v>
      </c>
      <c r="G51" s="52" t="s">
        <v>1673</v>
      </c>
      <c r="H51" s="53">
        <v>43678</v>
      </c>
      <c r="I51" s="53">
        <v>47330</v>
      </c>
      <c r="J51" s="315" t="s">
        <v>471</v>
      </c>
      <c r="L51" s="52" t="s">
        <v>1271</v>
      </c>
      <c r="M51" s="52" t="s">
        <v>1674</v>
      </c>
      <c r="N51" s="52" t="s">
        <v>1675</v>
      </c>
      <c r="O51" s="61">
        <v>43761</v>
      </c>
      <c r="P51" s="61">
        <v>43488</v>
      </c>
      <c r="Q51" s="93"/>
      <c r="R51" s="93">
        <v>9</v>
      </c>
      <c r="S51" s="93">
        <v>0</v>
      </c>
      <c r="T51" s="93">
        <v>105.25</v>
      </c>
      <c r="U51" s="93">
        <f>T51*R51</f>
        <v>947.25</v>
      </c>
      <c r="V51" s="93"/>
      <c r="W51" s="93" t="s">
        <v>1996</v>
      </c>
      <c r="X51" s="52" t="s">
        <v>1997</v>
      </c>
      <c r="Y51" s="264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6"/>
      <c r="BR51" s="176"/>
      <c r="BS51" s="176"/>
      <c r="BT51" s="176"/>
      <c r="BU51" s="176"/>
      <c r="BV51" s="176"/>
      <c r="BW51" s="176"/>
      <c r="BX51" s="176"/>
      <c r="BY51" s="176"/>
      <c r="BZ51" s="176"/>
      <c r="CA51" s="176"/>
      <c r="CB51" s="176"/>
      <c r="CC51" s="176"/>
      <c r="CD51" s="176"/>
      <c r="CE51" s="176"/>
      <c r="CF51" s="176"/>
      <c r="CG51" s="176"/>
      <c r="CH51" s="176"/>
      <c r="CI51" s="176"/>
      <c r="CJ51" s="176"/>
      <c r="CK51" s="176"/>
      <c r="CL51" s="176"/>
      <c r="CM51" s="176"/>
      <c r="CN51" s="176"/>
      <c r="CO51" s="176"/>
      <c r="CP51" s="176"/>
      <c r="CQ51" s="176"/>
      <c r="CR51" s="176"/>
      <c r="CS51" s="176"/>
      <c r="CT51" s="176"/>
      <c r="CU51" s="176"/>
      <c r="CV51" s="176"/>
    </row>
    <row r="52" spans="1:100" s="361" customFormat="1" ht="75" x14ac:dyDescent="0.25">
      <c r="A52" s="361">
        <v>42</v>
      </c>
      <c r="B52" s="977" t="s">
        <v>409</v>
      </c>
      <c r="C52" s="977" t="s">
        <v>16</v>
      </c>
      <c r="D52" s="361" t="s">
        <v>1654</v>
      </c>
      <c r="E52" s="107">
        <v>43739</v>
      </c>
      <c r="F52" s="277">
        <v>0.46180555555555558</v>
      </c>
      <c r="G52" s="361" t="s">
        <v>1655</v>
      </c>
      <c r="H52" s="107">
        <v>43831</v>
      </c>
      <c r="I52" s="361" t="s">
        <v>1536</v>
      </c>
      <c r="J52" s="667" t="s">
        <v>1537</v>
      </c>
      <c r="K52" s="666" t="s">
        <v>1722</v>
      </c>
      <c r="L52" s="666" t="s">
        <v>183</v>
      </c>
      <c r="M52" s="666" t="s">
        <v>1676</v>
      </c>
      <c r="N52" s="666" t="s">
        <v>1722</v>
      </c>
      <c r="O52" s="213"/>
      <c r="P52" s="213"/>
      <c r="Q52" s="666"/>
      <c r="R52" s="666">
        <v>14</v>
      </c>
      <c r="S52" s="666">
        <v>0</v>
      </c>
      <c r="T52" s="666">
        <v>105.25</v>
      </c>
      <c r="U52" s="666">
        <f>T52*R52</f>
        <v>1473.5</v>
      </c>
      <c r="V52" s="666"/>
      <c r="W52" s="213"/>
      <c r="X52" s="666"/>
      <c r="Y52" s="333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6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66"/>
      <c r="CF52" s="166"/>
      <c r="CG52" s="166"/>
      <c r="CH52" s="166"/>
      <c r="CI52" s="166"/>
      <c r="CJ52" s="166"/>
      <c r="CK52" s="166"/>
      <c r="CL52" s="166"/>
      <c r="CM52" s="166"/>
      <c r="CN52" s="166"/>
      <c r="CO52" s="166"/>
      <c r="CP52" s="166"/>
      <c r="CQ52" s="166"/>
      <c r="CR52" s="166"/>
      <c r="CS52" s="166"/>
      <c r="CT52" s="166"/>
      <c r="CU52" s="166"/>
      <c r="CV52" s="166"/>
    </row>
    <row r="53" spans="1:100" s="361" customFormat="1" ht="45" x14ac:dyDescent="0.25">
      <c r="A53" s="361" t="s">
        <v>1704</v>
      </c>
      <c r="B53" s="978"/>
      <c r="C53" s="978"/>
      <c r="E53" s="107"/>
      <c r="F53" s="277"/>
      <c r="H53" s="107"/>
      <c r="J53" s="667"/>
      <c r="K53" s="666" t="s">
        <v>1703</v>
      </c>
      <c r="L53" s="666"/>
      <c r="M53" s="666"/>
      <c r="N53" s="666"/>
      <c r="O53" s="213"/>
      <c r="P53" s="213"/>
      <c r="Q53" s="666"/>
      <c r="R53" s="666"/>
      <c r="S53" s="666"/>
      <c r="T53" s="666"/>
      <c r="U53" s="666"/>
      <c r="V53" s="666"/>
      <c r="W53" s="213"/>
      <c r="X53" s="666"/>
      <c r="Y53" s="333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6"/>
      <c r="CL53" s="166"/>
      <c r="CM53" s="166"/>
      <c r="CN53" s="166"/>
      <c r="CO53" s="166"/>
      <c r="CP53" s="166"/>
      <c r="CQ53" s="166"/>
      <c r="CR53" s="166"/>
      <c r="CS53" s="166"/>
      <c r="CT53" s="166"/>
      <c r="CU53" s="166"/>
      <c r="CV53" s="166"/>
    </row>
    <row r="54" spans="1:100" s="367" customFormat="1" ht="120" x14ac:dyDescent="0.25">
      <c r="A54" s="367">
        <v>42</v>
      </c>
      <c r="B54" s="367" t="s">
        <v>103</v>
      </c>
      <c r="C54" s="367" t="s">
        <v>16</v>
      </c>
      <c r="D54" s="367" t="s">
        <v>1656</v>
      </c>
      <c r="E54" s="107">
        <v>43739</v>
      </c>
      <c r="F54" s="145" t="s">
        <v>1652</v>
      </c>
      <c r="G54" s="367" t="s">
        <v>1653</v>
      </c>
      <c r="H54" s="107">
        <v>43739</v>
      </c>
      <c r="I54" s="107">
        <v>47330</v>
      </c>
      <c r="J54" s="667" t="s">
        <v>471</v>
      </c>
      <c r="K54" s="666" t="s">
        <v>1471</v>
      </c>
      <c r="L54" s="666"/>
      <c r="M54" s="666"/>
      <c r="N54" s="666"/>
      <c r="O54" s="666"/>
      <c r="P54" s="666"/>
      <c r="Q54" s="666"/>
      <c r="R54" s="666"/>
      <c r="S54" s="666"/>
      <c r="T54" s="666">
        <v>105.25</v>
      </c>
      <c r="U54" s="666"/>
      <c r="V54" s="666"/>
      <c r="W54" s="213"/>
      <c r="X54" s="666"/>
      <c r="Y54" s="333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6"/>
      <c r="BQ54" s="166"/>
      <c r="BR54" s="166"/>
      <c r="BS54" s="166"/>
      <c r="BT54" s="166"/>
      <c r="BU54" s="166"/>
      <c r="BV54" s="166"/>
      <c r="BW54" s="166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6"/>
      <c r="CI54" s="166"/>
      <c r="CJ54" s="166"/>
      <c r="CK54" s="166"/>
      <c r="CL54" s="166"/>
      <c r="CM54" s="166"/>
      <c r="CN54" s="166"/>
      <c r="CO54" s="166"/>
      <c r="CP54" s="166"/>
      <c r="CQ54" s="166"/>
      <c r="CR54" s="166"/>
      <c r="CS54" s="166"/>
      <c r="CT54" s="166"/>
      <c r="CU54" s="166"/>
      <c r="CV54" s="166"/>
    </row>
    <row r="55" spans="1:100" s="372" customFormat="1" ht="45" x14ac:dyDescent="0.25">
      <c r="A55" s="372" t="s">
        <v>1761</v>
      </c>
      <c r="B55" s="372" t="s">
        <v>103</v>
      </c>
      <c r="C55" s="372" t="s">
        <v>16</v>
      </c>
      <c r="D55" s="372" t="s">
        <v>1762</v>
      </c>
      <c r="E55" s="107">
        <v>43794</v>
      </c>
      <c r="F55" s="145" t="s">
        <v>1763</v>
      </c>
      <c r="H55" s="107"/>
      <c r="I55" s="107"/>
      <c r="J55" s="667"/>
      <c r="K55" s="666" t="s">
        <v>1764</v>
      </c>
      <c r="L55" s="666"/>
      <c r="M55" s="666"/>
      <c r="N55" s="666"/>
      <c r="O55" s="666"/>
      <c r="P55" s="666"/>
      <c r="Q55" s="666"/>
      <c r="R55" s="666"/>
      <c r="S55" s="666"/>
      <c r="T55" s="666"/>
      <c r="U55" s="666"/>
      <c r="V55" s="666"/>
      <c r="W55" s="213"/>
      <c r="X55" s="666"/>
      <c r="Y55" s="333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66"/>
      <c r="BH55" s="166"/>
      <c r="BI55" s="166"/>
      <c r="BJ55" s="166"/>
      <c r="BK55" s="166"/>
      <c r="BL55" s="166"/>
      <c r="BM55" s="166"/>
      <c r="BN55" s="166"/>
      <c r="BO55" s="166"/>
      <c r="BP55" s="166"/>
      <c r="BQ55" s="166"/>
      <c r="BR55" s="166"/>
      <c r="BS55" s="166"/>
      <c r="BT55" s="166"/>
      <c r="BU55" s="166"/>
      <c r="BV55" s="166"/>
      <c r="BW55" s="166"/>
      <c r="BX55" s="166"/>
      <c r="BY55" s="166"/>
      <c r="BZ55" s="166"/>
      <c r="CA55" s="166"/>
      <c r="CB55" s="166"/>
      <c r="CC55" s="166"/>
      <c r="CD55" s="166"/>
      <c r="CE55" s="166"/>
      <c r="CF55" s="166"/>
      <c r="CG55" s="166"/>
      <c r="CH55" s="166"/>
      <c r="CI55" s="166"/>
      <c r="CJ55" s="166"/>
      <c r="CK55" s="166"/>
      <c r="CL55" s="166"/>
      <c r="CM55" s="166"/>
      <c r="CN55" s="166"/>
      <c r="CO55" s="166"/>
      <c r="CP55" s="166"/>
      <c r="CQ55" s="166"/>
      <c r="CR55" s="166"/>
      <c r="CS55" s="166"/>
      <c r="CT55" s="166"/>
      <c r="CU55" s="166"/>
      <c r="CV55" s="166"/>
    </row>
    <row r="56" spans="1:100" s="52" customFormat="1" ht="60" customHeight="1" x14ac:dyDescent="0.25">
      <c r="A56" s="52">
        <v>43</v>
      </c>
      <c r="B56" s="1024" t="s">
        <v>103</v>
      </c>
      <c r="C56" s="1024" t="s">
        <v>16</v>
      </c>
      <c r="D56" s="52" t="s">
        <v>1677</v>
      </c>
      <c r="E56" s="53">
        <v>43747</v>
      </c>
      <c r="F56" s="267">
        <v>0.62916666666666665</v>
      </c>
      <c r="G56" s="1024" t="s">
        <v>1678</v>
      </c>
      <c r="H56" s="53">
        <v>43739</v>
      </c>
      <c r="I56" s="52" t="s">
        <v>1446</v>
      </c>
      <c r="J56" s="315" t="s">
        <v>471</v>
      </c>
      <c r="M56" s="52" t="s">
        <v>1730</v>
      </c>
      <c r="N56" s="52" t="s">
        <v>1732</v>
      </c>
      <c r="O56" s="53">
        <v>43812</v>
      </c>
      <c r="P56" s="61">
        <v>43903</v>
      </c>
      <c r="Q56" s="86" t="s">
        <v>1890</v>
      </c>
      <c r="S56" s="52">
        <v>17</v>
      </c>
      <c r="T56" s="52">
        <v>105.25</v>
      </c>
      <c r="U56" s="52" t="s">
        <v>1891</v>
      </c>
      <c r="W56" s="93" t="s">
        <v>2039</v>
      </c>
      <c r="X56" s="52" t="s">
        <v>2040</v>
      </c>
      <c r="Y56" s="264" t="s">
        <v>2043</v>
      </c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6"/>
      <c r="BF56" s="176"/>
      <c r="BG56" s="176"/>
      <c r="BH56" s="176"/>
      <c r="BI56" s="176"/>
      <c r="BJ56" s="176"/>
      <c r="BK56" s="176"/>
      <c r="BL56" s="176"/>
      <c r="BM56" s="176"/>
      <c r="BN56" s="176"/>
      <c r="BO56" s="176"/>
      <c r="BP56" s="176"/>
      <c r="BQ56" s="176"/>
      <c r="BR56" s="176"/>
      <c r="BS56" s="176"/>
      <c r="BT56" s="176"/>
      <c r="BU56" s="176"/>
      <c r="BV56" s="176"/>
      <c r="BW56" s="176"/>
      <c r="BX56" s="176"/>
      <c r="BY56" s="176"/>
      <c r="BZ56" s="176"/>
      <c r="CA56" s="176"/>
      <c r="CB56" s="176"/>
      <c r="CC56" s="176"/>
      <c r="CD56" s="176"/>
      <c r="CE56" s="176"/>
      <c r="CF56" s="176"/>
      <c r="CG56" s="176"/>
      <c r="CH56" s="176"/>
      <c r="CI56" s="176"/>
      <c r="CJ56" s="176"/>
      <c r="CK56" s="176"/>
      <c r="CL56" s="176"/>
      <c r="CM56" s="176"/>
      <c r="CN56" s="176"/>
      <c r="CO56" s="176"/>
      <c r="CP56" s="176"/>
      <c r="CQ56" s="176"/>
      <c r="CR56" s="176"/>
      <c r="CS56" s="176"/>
      <c r="CT56" s="176"/>
      <c r="CU56" s="176"/>
      <c r="CV56" s="176"/>
    </row>
    <row r="57" spans="1:100" s="52" customFormat="1" ht="30" x14ac:dyDescent="0.25">
      <c r="B57" s="1025"/>
      <c r="C57" s="1025"/>
      <c r="D57" s="52" t="s">
        <v>1871</v>
      </c>
      <c r="E57" s="53">
        <v>43893</v>
      </c>
      <c r="F57" s="267">
        <v>0.39374999999999999</v>
      </c>
      <c r="G57" s="1025"/>
      <c r="H57" s="53"/>
      <c r="J57" s="315" t="s">
        <v>1870</v>
      </c>
      <c r="O57" s="53">
        <v>43951</v>
      </c>
      <c r="P57" s="191"/>
      <c r="W57" s="57"/>
      <c r="Y57" s="264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6"/>
      <c r="BF57" s="176"/>
      <c r="BG57" s="176"/>
      <c r="BH57" s="176"/>
      <c r="BI57" s="176"/>
      <c r="BJ57" s="176"/>
      <c r="BK57" s="176"/>
      <c r="BL57" s="176"/>
      <c r="BM57" s="176"/>
      <c r="BN57" s="176"/>
      <c r="BO57" s="176"/>
      <c r="BP57" s="176"/>
      <c r="BQ57" s="176"/>
      <c r="BR57" s="176"/>
      <c r="BS57" s="176"/>
      <c r="BT57" s="176"/>
      <c r="BU57" s="176"/>
      <c r="BV57" s="176"/>
      <c r="BW57" s="176"/>
      <c r="BX57" s="176"/>
      <c r="BY57" s="176"/>
      <c r="BZ57" s="176"/>
      <c r="CA57" s="176"/>
      <c r="CB57" s="176"/>
      <c r="CC57" s="176"/>
      <c r="CD57" s="176"/>
      <c r="CE57" s="176"/>
      <c r="CF57" s="176"/>
      <c r="CG57" s="176"/>
      <c r="CH57" s="176"/>
      <c r="CI57" s="176"/>
      <c r="CJ57" s="176"/>
      <c r="CK57" s="176"/>
      <c r="CL57" s="176"/>
      <c r="CM57" s="176"/>
      <c r="CN57" s="176"/>
      <c r="CO57" s="176"/>
      <c r="CP57" s="176"/>
      <c r="CQ57" s="176"/>
      <c r="CR57" s="176"/>
      <c r="CS57" s="176"/>
      <c r="CT57" s="176"/>
      <c r="CU57" s="176"/>
      <c r="CV57" s="176"/>
    </row>
    <row r="58" spans="1:100" s="378" customFormat="1" ht="90" x14ac:dyDescent="0.25">
      <c r="A58" s="378">
        <v>44</v>
      </c>
      <c r="B58" s="378" t="s">
        <v>103</v>
      </c>
      <c r="C58" s="378" t="s">
        <v>16</v>
      </c>
      <c r="D58" s="378" t="s">
        <v>1685</v>
      </c>
      <c r="E58" s="107">
        <v>43753</v>
      </c>
      <c r="F58" s="277">
        <v>0.4375</v>
      </c>
      <c r="G58" s="378" t="s">
        <v>1686</v>
      </c>
      <c r="H58" s="107">
        <v>43739</v>
      </c>
      <c r="I58" s="378" t="s">
        <v>1687</v>
      </c>
      <c r="J58" s="667" t="s">
        <v>471</v>
      </c>
      <c r="K58" s="666"/>
      <c r="L58" s="666"/>
      <c r="M58" s="666"/>
      <c r="N58" s="666"/>
      <c r="O58" s="666"/>
      <c r="P58" s="666"/>
      <c r="Q58" s="666"/>
      <c r="R58" s="666"/>
      <c r="S58" s="666"/>
      <c r="T58" s="666">
        <v>105.25</v>
      </c>
      <c r="U58" s="666"/>
      <c r="V58" s="666"/>
      <c r="W58" s="666"/>
      <c r="X58" s="666"/>
      <c r="Y58" s="333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6"/>
      <c r="BQ58" s="166"/>
      <c r="BR58" s="166"/>
      <c r="BS58" s="166"/>
      <c r="BT58" s="166"/>
      <c r="BU58" s="166"/>
      <c r="BV58" s="166"/>
      <c r="BW58" s="166"/>
      <c r="BX58" s="166"/>
      <c r="BY58" s="166"/>
      <c r="BZ58" s="166"/>
      <c r="CA58" s="166"/>
      <c r="CB58" s="166"/>
      <c r="CC58" s="166"/>
      <c r="CD58" s="166"/>
      <c r="CE58" s="166"/>
      <c r="CF58" s="166"/>
      <c r="CG58" s="166"/>
      <c r="CH58" s="166"/>
      <c r="CI58" s="166"/>
      <c r="CJ58" s="166"/>
      <c r="CK58" s="166"/>
      <c r="CL58" s="166"/>
      <c r="CM58" s="166"/>
      <c r="CN58" s="166"/>
      <c r="CO58" s="166"/>
      <c r="CP58" s="166"/>
      <c r="CQ58" s="166"/>
      <c r="CR58" s="166"/>
      <c r="CS58" s="166"/>
      <c r="CT58" s="166"/>
      <c r="CU58" s="166"/>
      <c r="CV58" s="166"/>
    </row>
    <row r="59" spans="1:100" s="378" customFormat="1" ht="45" x14ac:dyDescent="0.25">
      <c r="A59" s="378" t="s">
        <v>1789</v>
      </c>
      <c r="B59" s="378" t="s">
        <v>103</v>
      </c>
      <c r="C59" s="378" t="s">
        <v>16</v>
      </c>
      <c r="D59" s="378" t="s">
        <v>1790</v>
      </c>
      <c r="E59" s="107">
        <v>43812</v>
      </c>
      <c r="F59" s="277"/>
      <c r="H59" s="107"/>
      <c r="J59" s="667" t="s">
        <v>1791</v>
      </c>
      <c r="K59" s="666"/>
      <c r="L59" s="666"/>
      <c r="M59" s="666"/>
      <c r="N59" s="666"/>
      <c r="O59" s="666"/>
      <c r="P59" s="666"/>
      <c r="Q59" s="666"/>
      <c r="R59" s="666"/>
      <c r="S59" s="666"/>
      <c r="T59" s="666"/>
      <c r="U59" s="666"/>
      <c r="V59" s="666"/>
      <c r="W59" s="666"/>
      <c r="X59" s="666"/>
      <c r="Y59" s="333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6"/>
      <c r="BQ59" s="166"/>
      <c r="BR59" s="166"/>
      <c r="BS59" s="166"/>
      <c r="BT59" s="166"/>
      <c r="BU59" s="166"/>
      <c r="BV59" s="166"/>
      <c r="BW59" s="166"/>
      <c r="BX59" s="166"/>
      <c r="BY59" s="166"/>
      <c r="BZ59" s="166"/>
      <c r="CA59" s="166"/>
      <c r="CB59" s="166"/>
      <c r="CC59" s="166"/>
      <c r="CD59" s="166"/>
      <c r="CE59" s="166"/>
      <c r="CF59" s="166"/>
      <c r="CG59" s="166"/>
      <c r="CH59" s="166"/>
      <c r="CI59" s="166"/>
      <c r="CJ59" s="166"/>
      <c r="CK59" s="166"/>
      <c r="CL59" s="166"/>
      <c r="CM59" s="166"/>
      <c r="CN59" s="166"/>
      <c r="CO59" s="166"/>
      <c r="CP59" s="166"/>
      <c r="CQ59" s="166"/>
      <c r="CR59" s="166"/>
      <c r="CS59" s="166"/>
      <c r="CT59" s="166"/>
      <c r="CU59" s="166"/>
      <c r="CV59" s="166"/>
    </row>
    <row r="60" spans="1:100" s="377" customFormat="1" ht="90" x14ac:dyDescent="0.25">
      <c r="A60" s="377">
        <v>45</v>
      </c>
      <c r="B60" s="377" t="s">
        <v>103</v>
      </c>
      <c r="C60" s="377" t="s">
        <v>16</v>
      </c>
      <c r="D60" s="377" t="s">
        <v>1688</v>
      </c>
      <c r="E60" s="107">
        <v>43753</v>
      </c>
      <c r="F60" s="277">
        <v>0.44444444444444442</v>
      </c>
      <c r="G60" s="377" t="s">
        <v>1689</v>
      </c>
      <c r="H60" s="107">
        <v>43739</v>
      </c>
      <c r="I60" s="377" t="s">
        <v>1690</v>
      </c>
      <c r="J60" s="667" t="s">
        <v>471</v>
      </c>
      <c r="K60" s="666" t="s">
        <v>1778</v>
      </c>
      <c r="L60" s="666"/>
      <c r="M60" s="666"/>
      <c r="N60" s="666"/>
      <c r="O60" s="666"/>
      <c r="P60" s="666"/>
      <c r="Q60" s="666"/>
      <c r="R60" s="666"/>
      <c r="S60" s="666"/>
      <c r="T60" s="666">
        <v>105.25</v>
      </c>
      <c r="U60" s="666"/>
      <c r="V60" s="666"/>
      <c r="W60" s="666"/>
      <c r="X60" s="666"/>
      <c r="Y60" s="33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6"/>
      <c r="BC60" s="166"/>
      <c r="BD60" s="166"/>
      <c r="BE60" s="166"/>
      <c r="BF60" s="166"/>
      <c r="BG60" s="166"/>
      <c r="BH60" s="166"/>
      <c r="BI60" s="166"/>
      <c r="BJ60" s="166"/>
      <c r="BK60" s="166"/>
      <c r="BL60" s="166"/>
      <c r="BM60" s="166"/>
      <c r="BN60" s="166"/>
      <c r="BO60" s="166"/>
      <c r="BP60" s="166"/>
      <c r="BQ60" s="166"/>
      <c r="BR60" s="166"/>
      <c r="BS60" s="166"/>
      <c r="BT60" s="166"/>
      <c r="BU60" s="166"/>
      <c r="BV60" s="166"/>
      <c r="BW60" s="166"/>
      <c r="BX60" s="166"/>
      <c r="BY60" s="166"/>
      <c r="BZ60" s="166"/>
      <c r="CA60" s="166"/>
      <c r="CB60" s="166"/>
      <c r="CC60" s="166"/>
      <c r="CD60" s="166"/>
      <c r="CE60" s="166"/>
      <c r="CF60" s="166"/>
      <c r="CG60" s="166"/>
      <c r="CH60" s="166"/>
      <c r="CI60" s="166"/>
      <c r="CJ60" s="166"/>
      <c r="CK60" s="166"/>
      <c r="CL60" s="166"/>
      <c r="CM60" s="166"/>
      <c r="CN60" s="166"/>
      <c r="CO60" s="166"/>
      <c r="CP60" s="166"/>
      <c r="CQ60" s="166"/>
      <c r="CR60" s="166"/>
      <c r="CS60" s="166"/>
      <c r="CT60" s="166"/>
      <c r="CU60" s="166"/>
      <c r="CV60" s="166"/>
    </row>
    <row r="61" spans="1:100" s="52" customFormat="1" ht="60" x14ac:dyDescent="0.25">
      <c r="A61" s="93">
        <v>46</v>
      </c>
      <c r="B61" s="93" t="s">
        <v>1280</v>
      </c>
      <c r="C61" s="93" t="s">
        <v>16</v>
      </c>
      <c r="D61" s="93" t="s">
        <v>1705</v>
      </c>
      <c r="E61" s="61">
        <v>43766</v>
      </c>
      <c r="F61" s="379">
        <v>0.37777777777777777</v>
      </c>
      <c r="G61" s="93" t="s">
        <v>1706</v>
      </c>
      <c r="H61" s="61">
        <v>43752</v>
      </c>
      <c r="I61" s="61">
        <v>47849</v>
      </c>
      <c r="J61" s="668" t="s">
        <v>471</v>
      </c>
      <c r="K61" s="93"/>
      <c r="L61" s="93"/>
      <c r="M61" s="93" t="s">
        <v>1731</v>
      </c>
      <c r="N61" s="93" t="s">
        <v>1733</v>
      </c>
      <c r="O61" s="61">
        <v>43826</v>
      </c>
      <c r="P61" s="61">
        <v>43917</v>
      </c>
      <c r="Q61" s="93"/>
      <c r="R61" s="93">
        <v>31</v>
      </c>
      <c r="S61" s="93">
        <v>0</v>
      </c>
      <c r="T61" s="93">
        <v>105.25</v>
      </c>
      <c r="U61" s="93">
        <v>3262.75</v>
      </c>
      <c r="V61" s="93"/>
      <c r="W61" s="93" t="s">
        <v>1799</v>
      </c>
      <c r="X61" s="93" t="s">
        <v>1800</v>
      </c>
      <c r="Y61" s="264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  <c r="AT61" s="176"/>
      <c r="AU61" s="176"/>
      <c r="AV61" s="176"/>
      <c r="AW61" s="176"/>
      <c r="AX61" s="176"/>
      <c r="AY61" s="176"/>
      <c r="AZ61" s="176"/>
      <c r="BA61" s="176"/>
      <c r="BB61" s="176"/>
      <c r="BC61" s="176"/>
      <c r="BD61" s="176"/>
      <c r="BE61" s="176"/>
      <c r="BF61" s="176"/>
      <c r="BG61" s="176"/>
      <c r="BH61" s="176"/>
      <c r="BI61" s="176"/>
      <c r="BJ61" s="176"/>
      <c r="BK61" s="176"/>
      <c r="BL61" s="176"/>
      <c r="BM61" s="176"/>
      <c r="BN61" s="176"/>
      <c r="BO61" s="176"/>
      <c r="BP61" s="176"/>
      <c r="BQ61" s="176"/>
      <c r="BR61" s="176"/>
      <c r="BS61" s="176"/>
      <c r="BT61" s="176"/>
      <c r="BU61" s="176"/>
      <c r="BV61" s="176"/>
      <c r="BW61" s="176"/>
      <c r="BX61" s="176"/>
      <c r="BY61" s="176"/>
      <c r="BZ61" s="176"/>
      <c r="CA61" s="176"/>
      <c r="CB61" s="176"/>
      <c r="CC61" s="176"/>
      <c r="CD61" s="176"/>
      <c r="CE61" s="176"/>
      <c r="CF61" s="176"/>
      <c r="CG61" s="176"/>
      <c r="CH61" s="176"/>
      <c r="CI61" s="176"/>
      <c r="CJ61" s="176"/>
      <c r="CK61" s="176"/>
      <c r="CL61" s="176"/>
      <c r="CM61" s="176"/>
      <c r="CN61" s="176"/>
      <c r="CO61" s="176"/>
      <c r="CP61" s="176"/>
      <c r="CQ61" s="176"/>
      <c r="CR61" s="176"/>
      <c r="CS61" s="176"/>
      <c r="CT61" s="176"/>
      <c r="CU61" s="176"/>
      <c r="CV61" s="176"/>
    </row>
    <row r="62" spans="1:100" s="160" customFormat="1" ht="60" x14ac:dyDescent="0.25">
      <c r="A62" s="368">
        <v>47</v>
      </c>
      <c r="B62" s="368" t="s">
        <v>409</v>
      </c>
      <c r="C62" s="368" t="s">
        <v>16</v>
      </c>
      <c r="D62" s="368" t="s">
        <v>1736</v>
      </c>
      <c r="E62" s="369">
        <v>43768</v>
      </c>
      <c r="F62" s="344">
        <v>0.45208333333333334</v>
      </c>
      <c r="G62" s="368" t="s">
        <v>1737</v>
      </c>
      <c r="H62" s="369">
        <v>43800</v>
      </c>
      <c r="I62" s="369">
        <v>55153</v>
      </c>
      <c r="J62" s="647" t="s">
        <v>1738</v>
      </c>
      <c r="K62" s="651"/>
      <c r="L62" s="651"/>
      <c r="M62" s="651" t="s">
        <v>1743</v>
      </c>
      <c r="N62" s="651" t="s">
        <v>1744</v>
      </c>
      <c r="O62" s="651" t="s">
        <v>1745</v>
      </c>
      <c r="P62" s="523" t="s">
        <v>484</v>
      </c>
      <c r="Q62" s="523"/>
      <c r="R62" s="523">
        <v>28</v>
      </c>
      <c r="S62" s="523">
        <v>0</v>
      </c>
      <c r="T62" s="523">
        <v>105.25</v>
      </c>
      <c r="U62" s="523">
        <v>2947</v>
      </c>
      <c r="V62" s="523"/>
      <c r="W62" s="523" t="s">
        <v>1017</v>
      </c>
      <c r="X62" s="651"/>
      <c r="Y62" s="406"/>
      <c r="Z62" s="370"/>
      <c r="AA62" s="370"/>
      <c r="AB62" s="370"/>
      <c r="AC62" s="370"/>
      <c r="AD62" s="37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U62" s="101"/>
      <c r="CV62" s="101"/>
    </row>
    <row r="63" spans="1:100" s="52" customFormat="1" ht="60" x14ac:dyDescent="0.25">
      <c r="A63" s="52">
        <v>48</v>
      </c>
      <c r="B63" s="52" t="s">
        <v>103</v>
      </c>
      <c r="C63" s="52" t="s">
        <v>16</v>
      </c>
      <c r="D63" s="52" t="s">
        <v>1773</v>
      </c>
      <c r="E63" s="53">
        <v>43796</v>
      </c>
      <c r="F63" s="62" t="s">
        <v>1775</v>
      </c>
      <c r="G63" s="52" t="s">
        <v>1774</v>
      </c>
      <c r="H63" s="53">
        <v>43770</v>
      </c>
      <c r="I63" s="53">
        <v>47422</v>
      </c>
      <c r="J63" s="315"/>
      <c r="L63" s="52" t="s">
        <v>1271</v>
      </c>
      <c r="M63" s="52" t="s">
        <v>1792</v>
      </c>
      <c r="N63" s="52" t="s">
        <v>1793</v>
      </c>
      <c r="O63" s="53">
        <v>43843</v>
      </c>
      <c r="P63" s="191">
        <v>43934</v>
      </c>
      <c r="R63" s="52">
        <v>6</v>
      </c>
      <c r="S63" s="52">
        <v>0</v>
      </c>
      <c r="T63" s="52">
        <v>105.25</v>
      </c>
      <c r="U63" s="52">
        <v>631.5</v>
      </c>
      <c r="W63" s="93" t="s">
        <v>2258</v>
      </c>
      <c r="Y63" s="264"/>
      <c r="Z63" s="176"/>
      <c r="AA63" s="176"/>
      <c r="AB63" s="176"/>
      <c r="AC63" s="176"/>
      <c r="AD63" s="176"/>
      <c r="AE63" s="176"/>
      <c r="AF63" s="176"/>
      <c r="AG63" s="176"/>
      <c r="AH63" s="176"/>
      <c r="AI63" s="176"/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  <c r="AT63" s="176"/>
      <c r="AU63" s="176"/>
      <c r="AV63" s="176"/>
      <c r="AW63" s="176"/>
      <c r="AX63" s="176"/>
      <c r="AY63" s="176"/>
      <c r="AZ63" s="176"/>
      <c r="BA63" s="176"/>
      <c r="BB63" s="176"/>
      <c r="BC63" s="176"/>
      <c r="BD63" s="176"/>
      <c r="BE63" s="176"/>
      <c r="BF63" s="176"/>
      <c r="BG63" s="176"/>
      <c r="BH63" s="176"/>
      <c r="BI63" s="176"/>
      <c r="BJ63" s="176"/>
      <c r="BK63" s="176"/>
      <c r="BL63" s="176"/>
      <c r="BM63" s="176"/>
      <c r="BN63" s="176"/>
      <c r="BO63" s="176"/>
      <c r="BP63" s="176"/>
      <c r="BQ63" s="176"/>
      <c r="BR63" s="176"/>
      <c r="BS63" s="176"/>
      <c r="BT63" s="176"/>
      <c r="BU63" s="176"/>
      <c r="BV63" s="176"/>
      <c r="BW63" s="176"/>
      <c r="BX63" s="176"/>
      <c r="BY63" s="176"/>
      <c r="BZ63" s="176"/>
      <c r="CA63" s="176"/>
      <c r="CB63" s="176"/>
      <c r="CC63" s="176"/>
      <c r="CD63" s="176"/>
      <c r="CE63" s="176"/>
      <c r="CF63" s="176"/>
      <c r="CG63" s="176"/>
      <c r="CH63" s="176"/>
      <c r="CI63" s="176"/>
      <c r="CJ63" s="176"/>
      <c r="CK63" s="176"/>
      <c r="CL63" s="176"/>
      <c r="CM63" s="176"/>
      <c r="CN63" s="176"/>
      <c r="CO63" s="176"/>
      <c r="CP63" s="176"/>
      <c r="CQ63" s="176"/>
      <c r="CR63" s="176"/>
      <c r="CS63" s="176"/>
      <c r="CT63" s="176"/>
      <c r="CU63" s="176"/>
      <c r="CV63" s="176"/>
    </row>
    <row r="64" spans="1:100" s="52" customFormat="1" ht="75" x14ac:dyDescent="0.25">
      <c r="A64" s="52">
        <v>49</v>
      </c>
      <c r="B64" s="52" t="s">
        <v>103</v>
      </c>
      <c r="C64" s="52" t="s">
        <v>16</v>
      </c>
      <c r="D64" s="52" t="s">
        <v>1794</v>
      </c>
      <c r="E64" s="53">
        <v>43812</v>
      </c>
      <c r="F64" s="52" t="s">
        <v>1795</v>
      </c>
      <c r="G64" s="52" t="s">
        <v>1796</v>
      </c>
      <c r="H64" s="53">
        <v>43739</v>
      </c>
      <c r="I64" s="52" t="s">
        <v>1687</v>
      </c>
      <c r="J64" s="315"/>
      <c r="L64" s="52" t="s">
        <v>1271</v>
      </c>
      <c r="M64" s="52" t="s">
        <v>1806</v>
      </c>
      <c r="N64" s="52" t="s">
        <v>1805</v>
      </c>
      <c r="O64" s="53">
        <v>43873</v>
      </c>
      <c r="P64" s="61">
        <v>43963</v>
      </c>
      <c r="R64" s="52">
        <v>21</v>
      </c>
      <c r="S64" s="52">
        <v>0</v>
      </c>
      <c r="T64" s="52">
        <v>105.25</v>
      </c>
      <c r="U64" s="52">
        <v>2210.25</v>
      </c>
      <c r="W64" s="93" t="s">
        <v>1860</v>
      </c>
      <c r="X64" s="52" t="s">
        <v>1861</v>
      </c>
      <c r="Y64" s="264"/>
      <c r="Z64" s="176"/>
      <c r="AA64" s="176"/>
      <c r="AB64" s="176"/>
      <c r="AC64" s="176"/>
      <c r="AD64" s="176"/>
      <c r="AE64" s="176"/>
      <c r="AF64" s="176"/>
      <c r="AG64" s="176"/>
      <c r="AH64" s="176"/>
      <c r="AI64" s="176"/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  <c r="AT64" s="176"/>
      <c r="AU64" s="176"/>
      <c r="AV64" s="176"/>
      <c r="AW64" s="176"/>
      <c r="AX64" s="176"/>
      <c r="AY64" s="176"/>
      <c r="AZ64" s="176"/>
      <c r="BA64" s="176"/>
      <c r="BB64" s="176"/>
      <c r="BC64" s="176"/>
      <c r="BD64" s="176"/>
      <c r="BE64" s="176"/>
      <c r="BF64" s="176"/>
      <c r="BG64" s="176"/>
      <c r="BH64" s="176"/>
      <c r="BI64" s="176"/>
      <c r="BJ64" s="176"/>
      <c r="BK64" s="176"/>
      <c r="BL64" s="176"/>
      <c r="BM64" s="176"/>
      <c r="BN64" s="176"/>
      <c r="BO64" s="176"/>
      <c r="BP64" s="176"/>
      <c r="BQ64" s="176"/>
      <c r="BR64" s="176"/>
      <c r="BS64" s="176"/>
      <c r="BT64" s="176"/>
      <c r="BU64" s="176"/>
      <c r="BV64" s="176"/>
      <c r="BW64" s="176"/>
      <c r="BX64" s="176"/>
      <c r="BY64" s="176"/>
      <c r="BZ64" s="176"/>
      <c r="CA64" s="176"/>
      <c r="CB64" s="176"/>
      <c r="CC64" s="176"/>
      <c r="CD64" s="176"/>
      <c r="CE64" s="176"/>
      <c r="CF64" s="176"/>
      <c r="CG64" s="176"/>
      <c r="CH64" s="176"/>
      <c r="CI64" s="176"/>
      <c r="CJ64" s="176"/>
      <c r="CK64" s="176"/>
      <c r="CL64" s="176"/>
      <c r="CM64" s="176"/>
      <c r="CN64" s="176"/>
      <c r="CO64" s="176"/>
      <c r="CP64" s="176"/>
      <c r="CQ64" s="176"/>
      <c r="CR64" s="176"/>
      <c r="CS64" s="176"/>
      <c r="CT64" s="176"/>
      <c r="CU64" s="176"/>
      <c r="CV64" s="176"/>
    </row>
    <row r="65" spans="1:100" s="52" customFormat="1" ht="45" x14ac:dyDescent="0.25">
      <c r="A65" s="52">
        <v>50</v>
      </c>
      <c r="B65" s="52" t="s">
        <v>103</v>
      </c>
      <c r="C65" s="52" t="s">
        <v>16</v>
      </c>
      <c r="D65" s="52" t="s">
        <v>1812</v>
      </c>
      <c r="E65" s="53">
        <v>43854</v>
      </c>
      <c r="F65" s="52">
        <v>0.48749999999999999</v>
      </c>
      <c r="G65" s="52" t="s">
        <v>1813</v>
      </c>
      <c r="H65" s="287">
        <v>43831</v>
      </c>
      <c r="I65" s="53">
        <v>47848</v>
      </c>
      <c r="J65" s="315" t="s">
        <v>471</v>
      </c>
      <c r="L65" s="52" t="s">
        <v>1271</v>
      </c>
      <c r="M65" s="52" t="s">
        <v>1824</v>
      </c>
      <c r="N65" s="52" t="s">
        <v>1825</v>
      </c>
      <c r="O65" s="53">
        <v>43893</v>
      </c>
      <c r="P65" s="61">
        <v>43985</v>
      </c>
      <c r="R65" s="52">
        <v>2</v>
      </c>
      <c r="S65" s="52">
        <v>8</v>
      </c>
      <c r="T65" s="52">
        <v>105.25</v>
      </c>
      <c r="U65" s="52">
        <v>1052.5</v>
      </c>
      <c r="W65" s="93" t="s">
        <v>2358</v>
      </c>
      <c r="X65" s="52" t="s">
        <v>1826</v>
      </c>
      <c r="Y65" s="264"/>
      <c r="Z65" s="176"/>
      <c r="AA65" s="176"/>
      <c r="AB65" s="176"/>
      <c r="AC65" s="176"/>
      <c r="AD65" s="176"/>
      <c r="AE65" s="176"/>
      <c r="AF65" s="176"/>
      <c r="AG65" s="176"/>
      <c r="AH65" s="176"/>
      <c r="AI65" s="176"/>
      <c r="AJ65" s="176"/>
      <c r="AK65" s="176"/>
      <c r="AL65" s="176"/>
      <c r="AM65" s="176"/>
      <c r="AN65" s="176"/>
      <c r="AO65" s="176"/>
      <c r="AP65" s="176"/>
      <c r="AQ65" s="176"/>
      <c r="AR65" s="176"/>
      <c r="AS65" s="176"/>
      <c r="AT65" s="176"/>
      <c r="AU65" s="176"/>
      <c r="AV65" s="176"/>
      <c r="AW65" s="176"/>
      <c r="AX65" s="176"/>
      <c r="AY65" s="176"/>
      <c r="AZ65" s="176"/>
      <c r="BA65" s="176"/>
      <c r="BB65" s="176"/>
      <c r="BC65" s="176"/>
      <c r="BD65" s="176"/>
      <c r="BE65" s="176"/>
      <c r="BF65" s="176"/>
      <c r="BG65" s="176"/>
      <c r="BH65" s="176"/>
      <c r="BI65" s="176"/>
      <c r="BJ65" s="176"/>
      <c r="BK65" s="176"/>
      <c r="BL65" s="176"/>
      <c r="BM65" s="176"/>
      <c r="BN65" s="176"/>
      <c r="BO65" s="176"/>
      <c r="BP65" s="176"/>
      <c r="BQ65" s="176"/>
      <c r="BR65" s="176"/>
      <c r="BS65" s="176"/>
      <c r="BT65" s="176"/>
      <c r="BU65" s="176"/>
      <c r="BV65" s="176"/>
      <c r="BW65" s="176"/>
      <c r="BX65" s="176"/>
      <c r="BY65" s="176"/>
      <c r="BZ65" s="176"/>
      <c r="CA65" s="176"/>
      <c r="CB65" s="176"/>
      <c r="CC65" s="176"/>
      <c r="CD65" s="176"/>
      <c r="CE65" s="176"/>
      <c r="CF65" s="176"/>
      <c r="CG65" s="176"/>
      <c r="CH65" s="176"/>
      <c r="CI65" s="176"/>
      <c r="CJ65" s="176"/>
      <c r="CK65" s="176"/>
      <c r="CL65" s="176"/>
      <c r="CM65" s="176"/>
      <c r="CN65" s="176"/>
      <c r="CO65" s="176"/>
      <c r="CP65" s="176"/>
      <c r="CQ65" s="176"/>
      <c r="CR65" s="176"/>
      <c r="CS65" s="176"/>
      <c r="CT65" s="176"/>
      <c r="CU65" s="176"/>
      <c r="CV65" s="176"/>
    </row>
    <row r="66" spans="1:100" s="52" customFormat="1" ht="45" x14ac:dyDescent="0.25">
      <c r="A66" s="52">
        <v>51</v>
      </c>
      <c r="B66" s="52" t="s">
        <v>103</v>
      </c>
      <c r="C66" s="52" t="s">
        <v>16</v>
      </c>
      <c r="D66" s="52" t="s">
        <v>1815</v>
      </c>
      <c r="E66" s="53">
        <v>43859</v>
      </c>
      <c r="F66" s="267">
        <v>0.46319444444444446</v>
      </c>
      <c r="G66" s="52" t="s">
        <v>1814</v>
      </c>
      <c r="H66" s="53">
        <v>43863</v>
      </c>
      <c r="I66" s="53">
        <v>47483</v>
      </c>
      <c r="J66" s="315" t="s">
        <v>471</v>
      </c>
      <c r="L66" s="52" t="s">
        <v>1271</v>
      </c>
      <c r="M66" s="52" t="s">
        <v>1854</v>
      </c>
      <c r="N66" s="52" t="s">
        <v>1853</v>
      </c>
      <c r="O66" s="53">
        <v>43951</v>
      </c>
      <c r="P66" s="61">
        <v>44042</v>
      </c>
      <c r="R66" s="52">
        <v>18</v>
      </c>
      <c r="S66" s="52">
        <v>0</v>
      </c>
      <c r="T66" s="52">
        <v>105.25</v>
      </c>
      <c r="U66" s="52">
        <v>1894.5</v>
      </c>
      <c r="W66" s="93" t="s">
        <v>2253</v>
      </c>
      <c r="X66" s="52" t="s">
        <v>1855</v>
      </c>
      <c r="Y66" s="264" t="s">
        <v>2069</v>
      </c>
      <c r="Z66" s="176"/>
      <c r="AA66" s="176"/>
      <c r="AB66" s="176"/>
      <c r="AC66" s="176"/>
      <c r="AD66" s="176"/>
      <c r="AE66" s="176"/>
      <c r="AF66" s="176"/>
      <c r="AG66" s="176"/>
      <c r="AH66" s="176"/>
      <c r="AI66" s="176"/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  <c r="AT66" s="176"/>
      <c r="AU66" s="176"/>
      <c r="AV66" s="176"/>
      <c r="AW66" s="176"/>
      <c r="AX66" s="176"/>
      <c r="AY66" s="176"/>
      <c r="AZ66" s="176"/>
      <c r="BA66" s="176"/>
      <c r="BB66" s="176"/>
      <c r="BC66" s="176"/>
      <c r="BD66" s="176"/>
      <c r="BE66" s="176"/>
      <c r="BF66" s="176"/>
      <c r="BG66" s="176"/>
      <c r="BH66" s="176"/>
      <c r="BI66" s="176"/>
      <c r="BJ66" s="176"/>
      <c r="BK66" s="176"/>
      <c r="BL66" s="176"/>
      <c r="BM66" s="176"/>
      <c r="BN66" s="176"/>
      <c r="BO66" s="176"/>
      <c r="BP66" s="176"/>
      <c r="BQ66" s="176"/>
      <c r="BR66" s="176"/>
      <c r="BS66" s="176"/>
      <c r="BT66" s="176"/>
      <c r="BU66" s="176"/>
      <c r="BV66" s="176"/>
      <c r="BW66" s="176"/>
      <c r="BX66" s="176"/>
      <c r="BY66" s="176"/>
      <c r="BZ66" s="176"/>
      <c r="CA66" s="176"/>
      <c r="CB66" s="176"/>
      <c r="CC66" s="176"/>
      <c r="CD66" s="176"/>
      <c r="CE66" s="176"/>
      <c r="CF66" s="176"/>
      <c r="CG66" s="176"/>
      <c r="CH66" s="176"/>
      <c r="CI66" s="176"/>
      <c r="CJ66" s="176"/>
      <c r="CK66" s="176"/>
      <c r="CL66" s="176"/>
      <c r="CM66" s="176"/>
      <c r="CN66" s="176"/>
      <c r="CO66" s="176"/>
      <c r="CP66" s="176"/>
      <c r="CQ66" s="176"/>
      <c r="CR66" s="176"/>
      <c r="CS66" s="176"/>
      <c r="CT66" s="176"/>
      <c r="CU66" s="176"/>
      <c r="CV66" s="176"/>
    </row>
    <row r="67" spans="1:100" s="52" customFormat="1" ht="45" x14ac:dyDescent="0.25">
      <c r="A67" s="52">
        <v>52</v>
      </c>
      <c r="B67" s="52" t="s">
        <v>103</v>
      </c>
      <c r="C67" s="52" t="s">
        <v>16</v>
      </c>
      <c r="D67" s="52" t="s">
        <v>1816</v>
      </c>
      <c r="E67" s="147">
        <v>43864</v>
      </c>
      <c r="F67" s="398">
        <v>0.55208333333333337</v>
      </c>
      <c r="G67" s="52" t="s">
        <v>1817</v>
      </c>
      <c r="H67" s="53">
        <v>43862</v>
      </c>
      <c r="I67" s="53">
        <v>47483</v>
      </c>
      <c r="J67" s="315" t="s">
        <v>471</v>
      </c>
      <c r="L67" s="52" t="s">
        <v>1271</v>
      </c>
      <c r="M67" s="52" t="s">
        <v>1862</v>
      </c>
      <c r="N67" s="52" t="s">
        <v>1863</v>
      </c>
      <c r="O67" s="53">
        <v>43937</v>
      </c>
      <c r="P67" s="61">
        <v>44028</v>
      </c>
      <c r="R67" s="52">
        <v>17</v>
      </c>
      <c r="S67" s="52">
        <v>38</v>
      </c>
      <c r="T67" s="52">
        <v>105.25</v>
      </c>
      <c r="U67" s="52">
        <v>5788.75</v>
      </c>
      <c r="W67" s="93" t="s">
        <v>2253</v>
      </c>
      <c r="X67" s="52" t="s">
        <v>1855</v>
      </c>
      <c r="Y67" s="264" t="s">
        <v>2070</v>
      </c>
      <c r="Z67" s="176"/>
      <c r="AA67" s="176"/>
      <c r="AB67" s="176"/>
      <c r="AC67" s="176"/>
      <c r="AD67" s="176"/>
      <c r="AE67" s="176"/>
      <c r="AF67" s="176"/>
      <c r="AG67" s="176"/>
      <c r="AH67" s="176"/>
      <c r="AI67" s="176"/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  <c r="AT67" s="176"/>
      <c r="AU67" s="176"/>
      <c r="AV67" s="176"/>
      <c r="AW67" s="176"/>
      <c r="AX67" s="176"/>
      <c r="AY67" s="176"/>
      <c r="AZ67" s="176"/>
      <c r="BA67" s="176"/>
      <c r="BB67" s="176"/>
      <c r="BC67" s="176"/>
      <c r="BD67" s="176"/>
      <c r="BE67" s="176"/>
      <c r="BF67" s="176"/>
      <c r="BG67" s="176"/>
      <c r="BH67" s="176"/>
      <c r="BI67" s="176"/>
      <c r="BJ67" s="176"/>
      <c r="BK67" s="176"/>
      <c r="BL67" s="176"/>
      <c r="BM67" s="176"/>
      <c r="BN67" s="176"/>
      <c r="BO67" s="176"/>
      <c r="BP67" s="176"/>
      <c r="BQ67" s="176"/>
      <c r="BR67" s="176"/>
      <c r="BS67" s="176"/>
      <c r="BT67" s="176"/>
      <c r="BU67" s="176"/>
      <c r="BV67" s="176"/>
      <c r="BW67" s="176"/>
      <c r="BX67" s="176"/>
      <c r="BY67" s="176"/>
      <c r="BZ67" s="176"/>
      <c r="CA67" s="176"/>
      <c r="CB67" s="176"/>
      <c r="CC67" s="176"/>
      <c r="CD67" s="176"/>
      <c r="CE67" s="176"/>
      <c r="CF67" s="176"/>
      <c r="CG67" s="176"/>
      <c r="CH67" s="176"/>
      <c r="CI67" s="176"/>
      <c r="CJ67" s="176"/>
      <c r="CK67" s="176"/>
      <c r="CL67" s="176"/>
      <c r="CM67" s="176"/>
      <c r="CN67" s="176"/>
      <c r="CO67" s="176"/>
      <c r="CP67" s="176"/>
      <c r="CQ67" s="176"/>
      <c r="CR67" s="176"/>
      <c r="CS67" s="176"/>
      <c r="CT67" s="176"/>
      <c r="CU67" s="176"/>
      <c r="CV67" s="176"/>
    </row>
    <row r="68" spans="1:100" s="52" customFormat="1" ht="75" x14ac:dyDescent="0.25">
      <c r="A68" s="52">
        <v>53</v>
      </c>
      <c r="B68" s="52" t="s">
        <v>28</v>
      </c>
      <c r="C68" s="52" t="s">
        <v>16</v>
      </c>
      <c r="D68" s="52" t="s">
        <v>1994</v>
      </c>
      <c r="E68" s="53">
        <v>43941</v>
      </c>
      <c r="F68" s="267">
        <v>0.49027777777777781</v>
      </c>
      <c r="G68" s="52" t="s">
        <v>1995</v>
      </c>
      <c r="H68" s="287">
        <v>43952</v>
      </c>
      <c r="I68" s="287">
        <v>47604</v>
      </c>
      <c r="J68" s="315" t="s">
        <v>27</v>
      </c>
      <c r="M68" s="52" t="s">
        <v>2066</v>
      </c>
      <c r="N68" s="52" t="s">
        <v>2065</v>
      </c>
      <c r="O68" s="53">
        <v>44014</v>
      </c>
      <c r="P68" s="53">
        <v>44106</v>
      </c>
      <c r="R68" s="52">
        <v>20</v>
      </c>
      <c r="S68" s="52">
        <v>38</v>
      </c>
      <c r="T68" s="52">
        <v>105.25</v>
      </c>
      <c r="U68" s="52">
        <v>6104.5</v>
      </c>
      <c r="W68" s="93" t="s">
        <v>2295</v>
      </c>
      <c r="X68" s="52" t="s">
        <v>2067</v>
      </c>
      <c r="Y68" s="264" t="s">
        <v>2071</v>
      </c>
      <c r="Z68" s="176"/>
      <c r="AA68" s="176"/>
      <c r="AB68" s="176"/>
      <c r="AC68" s="176"/>
      <c r="AD68" s="176"/>
      <c r="AE68" s="176"/>
      <c r="AF68" s="176"/>
      <c r="AG68" s="176"/>
      <c r="AH68" s="176"/>
      <c r="AI68" s="176"/>
      <c r="AJ68" s="176"/>
      <c r="AK68" s="176"/>
      <c r="AL68" s="176"/>
      <c r="AM68" s="176"/>
      <c r="AN68" s="176"/>
      <c r="AO68" s="176"/>
      <c r="AP68" s="176"/>
      <c r="AQ68" s="176"/>
      <c r="AR68" s="176"/>
      <c r="AS68" s="176"/>
      <c r="AT68" s="176"/>
      <c r="AU68" s="176"/>
      <c r="AV68" s="176"/>
      <c r="AW68" s="176"/>
      <c r="AX68" s="176"/>
      <c r="AY68" s="176"/>
      <c r="AZ68" s="176"/>
      <c r="BA68" s="176"/>
      <c r="BB68" s="176"/>
      <c r="BC68" s="176"/>
      <c r="BD68" s="176"/>
      <c r="BE68" s="176"/>
      <c r="BF68" s="176"/>
      <c r="BG68" s="176"/>
      <c r="BH68" s="176"/>
      <c r="BI68" s="176"/>
      <c r="BJ68" s="176"/>
      <c r="BK68" s="176"/>
      <c r="BL68" s="176"/>
      <c r="BM68" s="176"/>
      <c r="BN68" s="176"/>
      <c r="BO68" s="176"/>
      <c r="BP68" s="176"/>
      <c r="BQ68" s="176"/>
      <c r="BR68" s="176"/>
      <c r="BS68" s="176"/>
      <c r="BT68" s="176"/>
      <c r="BU68" s="176"/>
      <c r="BV68" s="176"/>
      <c r="BW68" s="176"/>
      <c r="BX68" s="176"/>
      <c r="BY68" s="176"/>
      <c r="BZ68" s="176"/>
      <c r="CA68" s="176"/>
      <c r="CB68" s="176"/>
      <c r="CC68" s="176"/>
      <c r="CD68" s="176"/>
      <c r="CE68" s="176"/>
      <c r="CF68" s="176"/>
      <c r="CG68" s="176"/>
      <c r="CH68" s="176"/>
      <c r="CI68" s="176"/>
      <c r="CJ68" s="176"/>
      <c r="CK68" s="176"/>
      <c r="CL68" s="176"/>
      <c r="CM68" s="176"/>
      <c r="CN68" s="176"/>
      <c r="CO68" s="176"/>
      <c r="CP68" s="176"/>
      <c r="CQ68" s="176"/>
      <c r="CR68" s="176"/>
      <c r="CS68" s="176"/>
      <c r="CT68" s="176"/>
      <c r="CU68" s="176"/>
      <c r="CV68" s="176"/>
    </row>
    <row r="69" spans="1:100" s="52" customFormat="1" ht="90" x14ac:dyDescent="0.25">
      <c r="A69" s="52">
        <v>54</v>
      </c>
      <c r="B69" s="52" t="s">
        <v>103</v>
      </c>
      <c r="C69" s="52" t="s">
        <v>16</v>
      </c>
      <c r="D69" s="52" t="s">
        <v>2027</v>
      </c>
      <c r="E69" s="53">
        <v>43950</v>
      </c>
      <c r="F69" s="52" t="s">
        <v>2028</v>
      </c>
      <c r="G69" s="52" t="s">
        <v>2029</v>
      </c>
      <c r="H69" s="53">
        <v>43952</v>
      </c>
      <c r="I69" s="53">
        <v>47848</v>
      </c>
      <c r="J69" s="315" t="s">
        <v>471</v>
      </c>
      <c r="L69" s="52" t="s">
        <v>1271</v>
      </c>
      <c r="M69" s="52" t="s">
        <v>2080</v>
      </c>
      <c r="N69" s="52" t="s">
        <v>2081</v>
      </c>
      <c r="O69" s="53">
        <v>44007</v>
      </c>
      <c r="P69" s="53">
        <v>44099</v>
      </c>
      <c r="R69" s="52">
        <v>4</v>
      </c>
      <c r="S69" s="52">
        <v>2</v>
      </c>
      <c r="T69" s="52">
        <v>105.25</v>
      </c>
      <c r="U69" s="52">
        <v>631.5</v>
      </c>
      <c r="W69" s="93" t="s">
        <v>2407</v>
      </c>
      <c r="X69" s="52" t="s">
        <v>1826</v>
      </c>
      <c r="Y69" s="264" t="s">
        <v>2084</v>
      </c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6"/>
      <c r="AK69" s="176"/>
      <c r="AL69" s="176"/>
      <c r="AM69" s="176"/>
      <c r="AN69" s="176"/>
      <c r="AO69" s="176"/>
      <c r="AP69" s="176"/>
      <c r="AQ69" s="176"/>
      <c r="AR69" s="176"/>
      <c r="AS69" s="176"/>
      <c r="AT69" s="176"/>
      <c r="AU69" s="176"/>
      <c r="AV69" s="176"/>
      <c r="AW69" s="176"/>
      <c r="AX69" s="176"/>
      <c r="AY69" s="176"/>
      <c r="AZ69" s="176"/>
      <c r="BA69" s="176"/>
      <c r="BB69" s="176"/>
      <c r="BC69" s="176"/>
      <c r="BD69" s="176"/>
      <c r="BE69" s="176"/>
      <c r="BF69" s="176"/>
      <c r="BG69" s="176"/>
      <c r="BH69" s="176"/>
      <c r="BI69" s="176"/>
      <c r="BJ69" s="176"/>
      <c r="BK69" s="176"/>
      <c r="BL69" s="176"/>
      <c r="BM69" s="176"/>
      <c r="BN69" s="176"/>
      <c r="BO69" s="176"/>
      <c r="BP69" s="176"/>
      <c r="BQ69" s="176"/>
      <c r="BR69" s="176"/>
      <c r="BS69" s="176"/>
      <c r="BT69" s="176"/>
      <c r="BU69" s="176"/>
      <c r="BV69" s="176"/>
      <c r="BW69" s="176"/>
      <c r="BX69" s="176"/>
      <c r="BY69" s="176"/>
      <c r="BZ69" s="176"/>
      <c r="CA69" s="176"/>
      <c r="CB69" s="176"/>
      <c r="CC69" s="176"/>
      <c r="CD69" s="176"/>
      <c r="CE69" s="176"/>
      <c r="CF69" s="176"/>
      <c r="CG69" s="176"/>
      <c r="CH69" s="176"/>
      <c r="CI69" s="176"/>
      <c r="CJ69" s="176"/>
      <c r="CK69" s="176"/>
      <c r="CL69" s="176"/>
      <c r="CM69" s="176"/>
      <c r="CN69" s="176"/>
      <c r="CO69" s="176"/>
      <c r="CP69" s="176"/>
      <c r="CQ69" s="176"/>
      <c r="CR69" s="176"/>
      <c r="CS69" s="176"/>
      <c r="CT69" s="176"/>
      <c r="CU69" s="176"/>
      <c r="CV69" s="176"/>
    </row>
    <row r="70" spans="1:100" s="617" customFormat="1" ht="45" x14ac:dyDescent="0.25">
      <c r="A70" s="617" t="s">
        <v>2840</v>
      </c>
      <c r="B70" s="617" t="s">
        <v>103</v>
      </c>
      <c r="C70" s="617" t="s">
        <v>16</v>
      </c>
      <c r="D70" s="617" t="s">
        <v>2841</v>
      </c>
      <c r="E70" s="107">
        <v>44599</v>
      </c>
      <c r="F70" s="617" t="s">
        <v>1573</v>
      </c>
      <c r="G70" s="617" t="s">
        <v>2842</v>
      </c>
      <c r="H70" s="107"/>
      <c r="I70" s="107"/>
      <c r="J70" s="667"/>
      <c r="K70" s="666"/>
      <c r="L70" s="666"/>
      <c r="M70" s="666"/>
      <c r="N70" s="666"/>
      <c r="O70" s="107"/>
      <c r="P70" s="107"/>
      <c r="Q70" s="666"/>
      <c r="R70" s="666"/>
      <c r="S70" s="666"/>
      <c r="T70" s="666"/>
      <c r="U70" s="666"/>
      <c r="V70" s="666"/>
      <c r="W70" s="115"/>
      <c r="X70" s="666"/>
      <c r="Y70" s="333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66"/>
      <c r="AM70" s="166"/>
      <c r="AN70" s="166"/>
      <c r="AO70" s="166"/>
      <c r="AP70" s="166"/>
      <c r="AQ70" s="166"/>
      <c r="AR70" s="166"/>
      <c r="AS70" s="166"/>
      <c r="AT70" s="166"/>
      <c r="AU70" s="166"/>
      <c r="AV70" s="166"/>
      <c r="AW70" s="166"/>
      <c r="AX70" s="166"/>
      <c r="AY70" s="166"/>
      <c r="AZ70" s="166"/>
      <c r="BA70" s="166"/>
      <c r="BB70" s="166"/>
      <c r="BC70" s="166"/>
      <c r="BD70" s="166"/>
      <c r="BE70" s="166"/>
      <c r="BF70" s="166"/>
      <c r="BG70" s="166"/>
      <c r="BH70" s="166"/>
      <c r="BI70" s="166"/>
      <c r="BJ70" s="166"/>
      <c r="BK70" s="166"/>
      <c r="BL70" s="166"/>
      <c r="BM70" s="166"/>
      <c r="BN70" s="166"/>
      <c r="BO70" s="166"/>
      <c r="BP70" s="166"/>
      <c r="BQ70" s="166"/>
      <c r="BR70" s="166"/>
      <c r="BS70" s="166"/>
      <c r="BT70" s="166"/>
      <c r="BU70" s="166"/>
      <c r="BV70" s="166"/>
      <c r="BW70" s="166"/>
      <c r="BX70" s="166"/>
      <c r="BY70" s="166"/>
      <c r="BZ70" s="166"/>
      <c r="CA70" s="166"/>
      <c r="CB70" s="166"/>
      <c r="CC70" s="166"/>
      <c r="CD70" s="166"/>
      <c r="CE70" s="166"/>
      <c r="CF70" s="166"/>
      <c r="CG70" s="166"/>
      <c r="CH70" s="166"/>
      <c r="CI70" s="166"/>
      <c r="CJ70" s="166"/>
      <c r="CK70" s="166"/>
      <c r="CL70" s="166"/>
      <c r="CM70" s="166"/>
      <c r="CN70" s="166"/>
      <c r="CO70" s="166"/>
      <c r="CP70" s="166"/>
      <c r="CQ70" s="166"/>
      <c r="CR70" s="166"/>
      <c r="CS70" s="166"/>
      <c r="CT70" s="166"/>
      <c r="CU70" s="166"/>
      <c r="CV70" s="166"/>
    </row>
    <row r="71" spans="1:100" s="52" customFormat="1" ht="60" x14ac:dyDescent="0.25">
      <c r="A71" s="52">
        <v>55</v>
      </c>
      <c r="B71" s="52" t="s">
        <v>103</v>
      </c>
      <c r="C71" s="52" t="s">
        <v>16</v>
      </c>
      <c r="D71" s="52" t="s">
        <v>2031</v>
      </c>
      <c r="E71" s="53">
        <v>43950</v>
      </c>
      <c r="F71" s="432">
        <v>0.67361111111111116</v>
      </c>
      <c r="G71" s="52" t="s">
        <v>2030</v>
      </c>
      <c r="H71" s="53">
        <v>43952</v>
      </c>
      <c r="I71" s="53">
        <v>47848</v>
      </c>
      <c r="J71" s="315" t="s">
        <v>471</v>
      </c>
      <c r="L71" s="52" t="s">
        <v>1271</v>
      </c>
      <c r="M71" s="52" t="s">
        <v>2082</v>
      </c>
      <c r="N71" s="52" t="s">
        <v>2083</v>
      </c>
      <c r="O71" s="53">
        <v>44007</v>
      </c>
      <c r="P71" s="53">
        <v>44099</v>
      </c>
      <c r="S71" s="52">
        <v>2</v>
      </c>
      <c r="T71" s="52">
        <v>105.25</v>
      </c>
      <c r="U71" s="52">
        <v>210.5</v>
      </c>
      <c r="W71" s="93" t="s">
        <v>2400</v>
      </c>
      <c r="X71" s="52" t="s">
        <v>1826</v>
      </c>
      <c r="Y71" s="433">
        <v>43983</v>
      </c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6"/>
      <c r="AK71" s="176"/>
      <c r="AL71" s="176"/>
      <c r="AM71" s="176"/>
      <c r="AN71" s="176"/>
      <c r="AO71" s="176"/>
      <c r="AP71" s="176"/>
      <c r="AQ71" s="176"/>
      <c r="AR71" s="176"/>
      <c r="AS71" s="176"/>
      <c r="AT71" s="176"/>
      <c r="AU71" s="176"/>
      <c r="AV71" s="176"/>
      <c r="AW71" s="176"/>
      <c r="AX71" s="176"/>
      <c r="AY71" s="176"/>
      <c r="AZ71" s="176"/>
      <c r="BA71" s="176"/>
      <c r="BB71" s="176"/>
      <c r="BC71" s="176"/>
      <c r="BD71" s="176"/>
      <c r="BE71" s="176"/>
      <c r="BF71" s="176"/>
      <c r="BG71" s="176"/>
      <c r="BH71" s="176"/>
      <c r="BI71" s="176"/>
      <c r="BJ71" s="176"/>
      <c r="BK71" s="176"/>
      <c r="BL71" s="176"/>
      <c r="BM71" s="176"/>
      <c r="BN71" s="176"/>
      <c r="BO71" s="176"/>
      <c r="BP71" s="176"/>
      <c r="BQ71" s="176"/>
      <c r="BR71" s="176"/>
      <c r="BS71" s="176"/>
      <c r="BT71" s="176"/>
      <c r="BU71" s="176"/>
      <c r="BV71" s="176"/>
      <c r="BW71" s="176"/>
      <c r="BX71" s="176"/>
      <c r="BY71" s="176"/>
      <c r="BZ71" s="176"/>
      <c r="CA71" s="176"/>
      <c r="CB71" s="176"/>
      <c r="CC71" s="176"/>
      <c r="CD71" s="176"/>
      <c r="CE71" s="176"/>
      <c r="CF71" s="176"/>
      <c r="CG71" s="176"/>
      <c r="CH71" s="176"/>
      <c r="CI71" s="176"/>
      <c r="CJ71" s="176"/>
      <c r="CK71" s="176"/>
      <c r="CL71" s="176"/>
      <c r="CM71" s="176"/>
      <c r="CN71" s="176"/>
      <c r="CO71" s="176"/>
      <c r="CP71" s="176"/>
      <c r="CQ71" s="176"/>
      <c r="CR71" s="176"/>
      <c r="CS71" s="176"/>
      <c r="CT71" s="176"/>
      <c r="CU71" s="176"/>
      <c r="CV71" s="176"/>
    </row>
    <row r="72" spans="1:100" s="160" customFormat="1" ht="75" x14ac:dyDescent="0.25">
      <c r="A72" s="160">
        <v>56</v>
      </c>
      <c r="B72" s="368" t="s">
        <v>103</v>
      </c>
      <c r="C72" s="368" t="s">
        <v>16</v>
      </c>
      <c r="D72" s="368" t="s">
        <v>2032</v>
      </c>
      <c r="E72" s="369">
        <v>43963</v>
      </c>
      <c r="F72" s="344">
        <v>0.76041666666666663</v>
      </c>
      <c r="G72" s="368" t="s">
        <v>2033</v>
      </c>
      <c r="H72" s="369">
        <v>43952</v>
      </c>
      <c r="I72" s="369">
        <v>47848</v>
      </c>
      <c r="J72" s="94" t="s">
        <v>471</v>
      </c>
      <c r="K72" s="651" t="s">
        <v>2064</v>
      </c>
      <c r="L72" s="649" t="s">
        <v>1271</v>
      </c>
      <c r="M72" s="651"/>
      <c r="N72" s="651"/>
      <c r="O72" s="651"/>
      <c r="P72" s="651"/>
      <c r="Q72" s="651"/>
      <c r="R72" s="651"/>
      <c r="S72" s="651"/>
      <c r="T72" s="651"/>
      <c r="U72" s="651"/>
      <c r="V72" s="651"/>
      <c r="W72" s="651"/>
      <c r="X72" s="651"/>
      <c r="Y72" s="406"/>
      <c r="Z72" s="370"/>
      <c r="AA72" s="370"/>
      <c r="AB72" s="370"/>
      <c r="AC72" s="370"/>
      <c r="AD72" s="370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</row>
    <row r="73" spans="1:100" s="52" customFormat="1" ht="45" x14ac:dyDescent="0.25">
      <c r="A73" s="63">
        <v>57</v>
      </c>
      <c r="B73" s="52" t="s">
        <v>15</v>
      </c>
      <c r="C73" s="178" t="s">
        <v>16</v>
      </c>
      <c r="D73" s="52" t="s">
        <v>2095</v>
      </c>
      <c r="E73" s="152">
        <v>43984</v>
      </c>
      <c r="F73" s="354">
        <v>0.68125000000000002</v>
      </c>
      <c r="G73" s="52" t="s">
        <v>2094</v>
      </c>
      <c r="H73" s="444">
        <v>43983</v>
      </c>
      <c r="I73" s="152">
        <v>47848</v>
      </c>
      <c r="J73" s="315" t="s">
        <v>1385</v>
      </c>
      <c r="L73" s="52" t="s">
        <v>1271</v>
      </c>
      <c r="M73" s="52" t="s">
        <v>2113</v>
      </c>
      <c r="N73" s="52" t="s">
        <v>2114</v>
      </c>
      <c r="O73" s="53">
        <v>44028</v>
      </c>
      <c r="P73" s="53">
        <v>44120</v>
      </c>
      <c r="R73" s="52">
        <v>4</v>
      </c>
      <c r="T73" s="52">
        <v>105.25</v>
      </c>
      <c r="U73" s="52">
        <v>410</v>
      </c>
      <c r="W73" s="93" t="s">
        <v>2406</v>
      </c>
      <c r="Y73" s="264" t="s">
        <v>2117</v>
      </c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6"/>
      <c r="AK73" s="176"/>
      <c r="AL73" s="176"/>
      <c r="AM73" s="176"/>
      <c r="AN73" s="176"/>
      <c r="AO73" s="176"/>
      <c r="AP73" s="176"/>
      <c r="AQ73" s="176"/>
      <c r="AR73" s="176"/>
      <c r="AS73" s="176"/>
      <c r="AT73" s="176"/>
      <c r="AU73" s="176"/>
      <c r="AV73" s="176"/>
      <c r="AW73" s="176"/>
      <c r="AX73" s="176"/>
      <c r="AY73" s="176"/>
      <c r="AZ73" s="176"/>
      <c r="BA73" s="176"/>
      <c r="BB73" s="176"/>
      <c r="BC73" s="176"/>
      <c r="BD73" s="176"/>
      <c r="BE73" s="176"/>
      <c r="BF73" s="176"/>
      <c r="BG73" s="176"/>
      <c r="BH73" s="176"/>
      <c r="BI73" s="176"/>
      <c r="BJ73" s="176"/>
      <c r="BK73" s="176"/>
      <c r="BL73" s="176"/>
      <c r="BM73" s="176"/>
      <c r="BN73" s="176"/>
      <c r="BO73" s="176"/>
      <c r="BP73" s="176"/>
      <c r="BQ73" s="176"/>
      <c r="BR73" s="176"/>
      <c r="BS73" s="176"/>
      <c r="BT73" s="176"/>
      <c r="BU73" s="176"/>
      <c r="BV73" s="176"/>
      <c r="BW73" s="176"/>
      <c r="BX73" s="176"/>
      <c r="BY73" s="176"/>
      <c r="BZ73" s="176"/>
      <c r="CA73" s="176"/>
      <c r="CB73" s="176"/>
      <c r="CC73" s="176"/>
      <c r="CD73" s="176"/>
      <c r="CE73" s="176"/>
      <c r="CF73" s="176"/>
      <c r="CG73" s="176"/>
      <c r="CH73" s="176"/>
      <c r="CI73" s="176"/>
      <c r="CJ73" s="176"/>
      <c r="CK73" s="176"/>
      <c r="CL73" s="176"/>
      <c r="CM73" s="176"/>
      <c r="CN73" s="176"/>
      <c r="CO73" s="176"/>
      <c r="CP73" s="176"/>
      <c r="CQ73" s="176"/>
      <c r="CR73" s="176"/>
      <c r="CS73" s="176"/>
      <c r="CT73" s="176"/>
      <c r="CU73" s="176"/>
      <c r="CV73" s="176"/>
    </row>
    <row r="74" spans="1:100" s="52" customFormat="1" ht="105" x14ac:dyDescent="0.25">
      <c r="A74" s="52">
        <v>58</v>
      </c>
      <c r="B74" s="52" t="s">
        <v>15</v>
      </c>
      <c r="C74" s="178" t="s">
        <v>16</v>
      </c>
      <c r="D74" s="52" t="s">
        <v>2097</v>
      </c>
      <c r="E74" s="53">
        <v>43986</v>
      </c>
      <c r="F74" s="267">
        <v>0.69305555555555554</v>
      </c>
      <c r="G74" s="52" t="s">
        <v>2098</v>
      </c>
      <c r="H74" s="53">
        <v>43983</v>
      </c>
      <c r="I74" s="152">
        <v>47848</v>
      </c>
      <c r="J74" s="315" t="s">
        <v>1385</v>
      </c>
      <c r="L74" s="52" t="s">
        <v>1271</v>
      </c>
      <c r="M74" s="52" t="s">
        <v>2104</v>
      </c>
      <c r="N74" s="52" t="s">
        <v>2103</v>
      </c>
      <c r="O74" s="53">
        <v>44015</v>
      </c>
      <c r="P74" s="53">
        <v>44107</v>
      </c>
      <c r="R74" s="52">
        <v>13</v>
      </c>
      <c r="T74" s="52">
        <v>105.25</v>
      </c>
      <c r="U74" s="52">
        <v>1368.25</v>
      </c>
      <c r="W74" s="93" t="s">
        <v>2407</v>
      </c>
      <c r="Y74" s="264" t="s">
        <v>2106</v>
      </c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6"/>
      <c r="AK74" s="176"/>
      <c r="AL74" s="176"/>
      <c r="AM74" s="176"/>
      <c r="AN74" s="176"/>
      <c r="AO74" s="176"/>
      <c r="AP74" s="176"/>
      <c r="AQ74" s="176"/>
      <c r="AR74" s="176"/>
      <c r="AS74" s="176"/>
      <c r="AT74" s="176"/>
      <c r="AU74" s="176"/>
      <c r="AV74" s="176"/>
      <c r="AW74" s="176"/>
      <c r="AX74" s="176"/>
      <c r="AY74" s="176"/>
      <c r="AZ74" s="176"/>
      <c r="BA74" s="176"/>
      <c r="BB74" s="176"/>
      <c r="BC74" s="176"/>
      <c r="BD74" s="176"/>
      <c r="BE74" s="176"/>
      <c r="BF74" s="176"/>
      <c r="BG74" s="176"/>
      <c r="BH74" s="176"/>
      <c r="BI74" s="176"/>
      <c r="BJ74" s="176"/>
      <c r="BK74" s="176"/>
      <c r="BL74" s="176"/>
      <c r="BM74" s="176"/>
      <c r="BN74" s="176"/>
      <c r="BO74" s="176"/>
      <c r="BP74" s="176"/>
      <c r="BQ74" s="176"/>
      <c r="BR74" s="176"/>
      <c r="BS74" s="176"/>
      <c r="BT74" s="176"/>
      <c r="BU74" s="176"/>
      <c r="BV74" s="176"/>
      <c r="BW74" s="176"/>
      <c r="BX74" s="176"/>
      <c r="BY74" s="176"/>
      <c r="BZ74" s="176"/>
      <c r="CA74" s="176"/>
      <c r="CB74" s="176"/>
      <c r="CC74" s="176"/>
      <c r="CD74" s="176"/>
      <c r="CE74" s="176"/>
      <c r="CF74" s="176"/>
      <c r="CG74" s="176"/>
      <c r="CH74" s="176"/>
      <c r="CI74" s="176"/>
      <c r="CJ74" s="176"/>
      <c r="CK74" s="176"/>
      <c r="CL74" s="176"/>
      <c r="CM74" s="176"/>
      <c r="CN74" s="176"/>
      <c r="CO74" s="176"/>
      <c r="CP74" s="176"/>
      <c r="CQ74" s="176"/>
      <c r="CR74" s="176"/>
      <c r="CS74" s="176"/>
      <c r="CT74" s="176"/>
      <c r="CU74" s="176"/>
      <c r="CV74" s="176"/>
    </row>
    <row r="75" spans="1:100" s="52" customFormat="1" ht="75" x14ac:dyDescent="0.25">
      <c r="A75" s="52">
        <v>59</v>
      </c>
      <c r="B75" s="52" t="s">
        <v>15</v>
      </c>
      <c r="C75" s="178" t="s">
        <v>16</v>
      </c>
      <c r="D75" s="52" t="s">
        <v>2150</v>
      </c>
      <c r="E75" s="53">
        <v>44050</v>
      </c>
      <c r="F75" s="267">
        <v>0.79791666666666661</v>
      </c>
      <c r="G75" s="52" t="s">
        <v>2151</v>
      </c>
      <c r="H75" s="53">
        <v>44058</v>
      </c>
      <c r="I75" s="53">
        <v>47848</v>
      </c>
      <c r="J75" s="315" t="s">
        <v>471</v>
      </c>
      <c r="L75" s="52" t="s">
        <v>1271</v>
      </c>
      <c r="M75" s="52" t="s">
        <v>2172</v>
      </c>
      <c r="N75" s="52" t="s">
        <v>2173</v>
      </c>
      <c r="O75" s="53">
        <v>44158</v>
      </c>
      <c r="P75" s="53">
        <v>44250</v>
      </c>
      <c r="R75" s="52">
        <v>18</v>
      </c>
      <c r="T75" s="52">
        <v>105.25</v>
      </c>
      <c r="U75" s="52">
        <v>1894.5</v>
      </c>
      <c r="W75" s="93" t="s">
        <v>2400</v>
      </c>
      <c r="X75" s="57" t="s">
        <v>4071</v>
      </c>
      <c r="Y75" s="264" t="s">
        <v>2174</v>
      </c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  <c r="AQ75" s="176"/>
      <c r="AR75" s="176"/>
      <c r="AS75" s="176"/>
      <c r="AT75" s="176"/>
      <c r="AU75" s="176"/>
      <c r="AV75" s="176"/>
      <c r="AW75" s="176"/>
      <c r="AX75" s="176"/>
      <c r="AY75" s="176"/>
      <c r="AZ75" s="176"/>
      <c r="BA75" s="176"/>
      <c r="BB75" s="176"/>
      <c r="BC75" s="176"/>
      <c r="BD75" s="176"/>
      <c r="BE75" s="176"/>
      <c r="BF75" s="176"/>
      <c r="BG75" s="176"/>
      <c r="BH75" s="176"/>
      <c r="BI75" s="176"/>
      <c r="BJ75" s="176"/>
      <c r="BK75" s="176"/>
      <c r="BL75" s="176"/>
      <c r="BM75" s="176"/>
      <c r="BN75" s="176"/>
      <c r="BO75" s="176"/>
      <c r="BP75" s="176"/>
      <c r="BQ75" s="176"/>
      <c r="BR75" s="176"/>
      <c r="BS75" s="176"/>
      <c r="BT75" s="176"/>
      <c r="BU75" s="176"/>
      <c r="BV75" s="176"/>
      <c r="BW75" s="176"/>
      <c r="BX75" s="176"/>
      <c r="BY75" s="176"/>
      <c r="BZ75" s="176"/>
      <c r="CA75" s="176"/>
      <c r="CB75" s="176"/>
      <c r="CC75" s="176"/>
      <c r="CD75" s="176"/>
      <c r="CE75" s="176"/>
      <c r="CF75" s="176"/>
      <c r="CG75" s="176"/>
      <c r="CH75" s="176"/>
      <c r="CI75" s="176"/>
      <c r="CJ75" s="176"/>
      <c r="CK75" s="176"/>
      <c r="CL75" s="176"/>
      <c r="CM75" s="176"/>
      <c r="CN75" s="176"/>
      <c r="CO75" s="176"/>
      <c r="CP75" s="176"/>
      <c r="CQ75" s="176"/>
      <c r="CR75" s="176"/>
      <c r="CS75" s="176"/>
      <c r="CT75" s="176"/>
      <c r="CU75" s="176"/>
      <c r="CV75" s="176"/>
    </row>
    <row r="76" spans="1:100" s="52" customFormat="1" ht="45" x14ac:dyDescent="0.25">
      <c r="A76" s="52">
        <v>60</v>
      </c>
      <c r="B76" s="93" t="s">
        <v>1280</v>
      </c>
      <c r="C76" s="93" t="s">
        <v>16</v>
      </c>
      <c r="D76" s="52" t="s">
        <v>2201</v>
      </c>
      <c r="E76" s="53">
        <v>44125</v>
      </c>
      <c r="F76" s="267">
        <v>0.47083333333333338</v>
      </c>
      <c r="G76" s="52" t="s">
        <v>2202</v>
      </c>
      <c r="H76" s="53">
        <v>44116</v>
      </c>
      <c r="I76" s="53">
        <v>47848</v>
      </c>
      <c r="J76" s="315" t="s">
        <v>471</v>
      </c>
      <c r="L76" s="52" t="s">
        <v>183</v>
      </c>
      <c r="M76" s="52" t="s">
        <v>2205</v>
      </c>
      <c r="N76" s="52" t="s">
        <v>2206</v>
      </c>
      <c r="O76" s="53">
        <v>44196</v>
      </c>
      <c r="P76" s="53">
        <v>44286</v>
      </c>
      <c r="R76" s="52">
        <v>2</v>
      </c>
      <c r="T76" s="52">
        <v>105.25</v>
      </c>
      <c r="U76" s="52">
        <v>210.5</v>
      </c>
      <c r="W76" s="93" t="s">
        <v>2382</v>
      </c>
      <c r="Y76" s="264" t="s">
        <v>2207</v>
      </c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6"/>
      <c r="AK76" s="176"/>
      <c r="AL76" s="176"/>
      <c r="AM76" s="176"/>
      <c r="AN76" s="176"/>
      <c r="AO76" s="176"/>
      <c r="AP76" s="176"/>
      <c r="AQ76" s="176"/>
      <c r="AR76" s="176"/>
      <c r="AS76" s="176"/>
      <c r="AT76" s="176"/>
      <c r="AU76" s="176"/>
      <c r="AV76" s="176"/>
      <c r="AW76" s="176"/>
      <c r="AX76" s="176"/>
      <c r="AY76" s="176"/>
      <c r="AZ76" s="176"/>
      <c r="BA76" s="176"/>
      <c r="BB76" s="176"/>
      <c r="BC76" s="176"/>
      <c r="BD76" s="176"/>
      <c r="BE76" s="176"/>
      <c r="BF76" s="176"/>
      <c r="BG76" s="176"/>
      <c r="BH76" s="176"/>
      <c r="BI76" s="176"/>
      <c r="BJ76" s="176"/>
      <c r="BK76" s="176"/>
      <c r="BL76" s="176"/>
      <c r="BM76" s="176"/>
      <c r="BN76" s="176"/>
      <c r="BO76" s="176"/>
      <c r="BP76" s="176"/>
      <c r="BQ76" s="176"/>
      <c r="BR76" s="176"/>
      <c r="BS76" s="176"/>
      <c r="BT76" s="176"/>
      <c r="BU76" s="176"/>
      <c r="BV76" s="176"/>
      <c r="BW76" s="176"/>
      <c r="BX76" s="176"/>
      <c r="BY76" s="176"/>
      <c r="BZ76" s="176"/>
      <c r="CA76" s="176"/>
      <c r="CB76" s="176"/>
      <c r="CC76" s="176"/>
      <c r="CD76" s="176"/>
      <c r="CE76" s="176"/>
      <c r="CF76" s="176"/>
      <c r="CG76" s="176"/>
      <c r="CH76" s="176"/>
      <c r="CI76" s="176"/>
      <c r="CJ76" s="176"/>
      <c r="CK76" s="176"/>
      <c r="CL76" s="176"/>
      <c r="CM76" s="176"/>
      <c r="CN76" s="176"/>
      <c r="CO76" s="176"/>
      <c r="CP76" s="176"/>
      <c r="CQ76" s="176"/>
      <c r="CR76" s="176"/>
      <c r="CS76" s="176"/>
      <c r="CT76" s="176"/>
      <c r="CU76" s="176"/>
      <c r="CV76" s="176"/>
    </row>
    <row r="77" spans="1:100" s="552" customFormat="1" ht="90" x14ac:dyDescent="0.25">
      <c r="A77" s="552">
        <v>61</v>
      </c>
      <c r="B77" s="977" t="s">
        <v>2385</v>
      </c>
      <c r="C77" s="977" t="s">
        <v>390</v>
      </c>
      <c r="D77" s="552" t="s">
        <v>2386</v>
      </c>
      <c r="E77" s="107">
        <v>44313</v>
      </c>
      <c r="F77" s="277">
        <v>0.61527777777777781</v>
      </c>
      <c r="G77" s="552" t="s">
        <v>2387</v>
      </c>
      <c r="H77" s="107">
        <v>44313</v>
      </c>
      <c r="I77" s="552" t="s">
        <v>653</v>
      </c>
      <c r="J77" s="667" t="s">
        <v>2388</v>
      </c>
      <c r="K77" s="666" t="s">
        <v>2446</v>
      </c>
      <c r="L77" s="666" t="s">
        <v>2401</v>
      </c>
      <c r="M77" s="666" t="s">
        <v>2403</v>
      </c>
      <c r="N77" s="666" t="s">
        <v>2402</v>
      </c>
      <c r="O77" s="666" t="s">
        <v>2445</v>
      </c>
      <c r="P77" s="666" t="s">
        <v>484</v>
      </c>
      <c r="Q77" s="666"/>
      <c r="R77" s="666">
        <v>1</v>
      </c>
      <c r="S77" s="666"/>
      <c r="T77" s="666">
        <v>105.25</v>
      </c>
      <c r="U77" s="666">
        <v>105.25</v>
      </c>
      <c r="V77" s="666"/>
      <c r="W77" s="115" t="s">
        <v>1017</v>
      </c>
      <c r="X77" s="666"/>
      <c r="Y77" s="333" t="s">
        <v>2412</v>
      </c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166"/>
      <c r="AV77" s="166"/>
      <c r="AW77" s="166"/>
      <c r="AX77" s="166"/>
      <c r="AY77" s="166"/>
      <c r="AZ77" s="166"/>
      <c r="BA77" s="166"/>
      <c r="BB77" s="166"/>
      <c r="BC77" s="166"/>
      <c r="BD77" s="166"/>
      <c r="BE77" s="166"/>
      <c r="BF77" s="166"/>
      <c r="BG77" s="166"/>
      <c r="BH77" s="166"/>
      <c r="BI77" s="166"/>
      <c r="BJ77" s="166"/>
      <c r="BK77" s="166"/>
      <c r="BL77" s="166"/>
      <c r="BM77" s="166"/>
      <c r="BN77" s="166"/>
      <c r="BO77" s="166"/>
      <c r="BP77" s="166"/>
      <c r="BQ77" s="166"/>
      <c r="BR77" s="166"/>
      <c r="BS77" s="166"/>
      <c r="BT77" s="166"/>
      <c r="BU77" s="166"/>
      <c r="BV77" s="166"/>
      <c r="BW77" s="166"/>
      <c r="BX77" s="166"/>
      <c r="BY77" s="166"/>
      <c r="BZ77" s="166"/>
      <c r="CA77" s="166"/>
      <c r="CB77" s="166"/>
      <c r="CC77" s="166"/>
      <c r="CD77" s="166"/>
      <c r="CE77" s="166"/>
      <c r="CF77" s="166"/>
      <c r="CG77" s="166"/>
      <c r="CH77" s="166"/>
      <c r="CI77" s="166"/>
      <c r="CJ77" s="166"/>
      <c r="CK77" s="166"/>
      <c r="CL77" s="166"/>
      <c r="CM77" s="166"/>
      <c r="CN77" s="166"/>
      <c r="CO77" s="166"/>
      <c r="CP77" s="166"/>
      <c r="CQ77" s="166"/>
      <c r="CR77" s="166"/>
      <c r="CS77" s="166"/>
      <c r="CT77" s="166"/>
      <c r="CU77" s="166"/>
      <c r="CV77" s="166"/>
    </row>
    <row r="78" spans="1:100" s="552" customFormat="1" x14ac:dyDescent="0.25">
      <c r="A78" s="552" t="s">
        <v>2447</v>
      </c>
      <c r="B78" s="978"/>
      <c r="C78" s="978"/>
      <c r="D78" s="552" t="s">
        <v>2455</v>
      </c>
      <c r="E78" s="107">
        <v>44342</v>
      </c>
      <c r="F78" s="277">
        <v>0.48958333333333331</v>
      </c>
      <c r="H78" s="107"/>
      <c r="J78" s="667" t="s">
        <v>1791</v>
      </c>
      <c r="K78" s="666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213"/>
      <c r="X78" s="666"/>
      <c r="Y78" s="333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66"/>
      <c r="BI78" s="166"/>
      <c r="BJ78" s="166"/>
      <c r="BK78" s="166"/>
      <c r="BL78" s="166"/>
      <c r="BM78" s="166"/>
      <c r="BN78" s="166"/>
      <c r="BO78" s="166"/>
      <c r="BP78" s="166"/>
      <c r="BQ78" s="166"/>
      <c r="BR78" s="166"/>
      <c r="BS78" s="166"/>
      <c r="BT78" s="166"/>
      <c r="BU78" s="166"/>
      <c r="BV78" s="166"/>
      <c r="BW78" s="166"/>
      <c r="BX78" s="166"/>
      <c r="BY78" s="166"/>
      <c r="BZ78" s="166"/>
      <c r="CA78" s="166"/>
      <c r="CB78" s="166"/>
      <c r="CC78" s="166"/>
      <c r="CD78" s="166"/>
      <c r="CE78" s="166"/>
      <c r="CF78" s="166"/>
      <c r="CG78" s="166"/>
      <c r="CH78" s="166"/>
      <c r="CI78" s="166"/>
      <c r="CJ78" s="166"/>
      <c r="CK78" s="166"/>
      <c r="CL78" s="166"/>
      <c r="CM78" s="166"/>
      <c r="CN78" s="166"/>
      <c r="CO78" s="166"/>
      <c r="CP78" s="166"/>
      <c r="CQ78" s="166"/>
      <c r="CR78" s="166"/>
      <c r="CS78" s="166"/>
      <c r="CT78" s="166"/>
      <c r="CU78" s="166"/>
      <c r="CV78" s="166"/>
    </row>
    <row r="79" spans="1:100" s="52" customFormat="1" ht="45" x14ac:dyDescent="0.25">
      <c r="A79" s="52">
        <v>62</v>
      </c>
      <c r="B79" s="52" t="s">
        <v>1155</v>
      </c>
      <c r="C79" s="52" t="s">
        <v>16</v>
      </c>
      <c r="D79" s="52" t="s">
        <v>2405</v>
      </c>
      <c r="E79" s="53">
        <v>44328</v>
      </c>
      <c r="F79" s="267">
        <v>0.45833333333333331</v>
      </c>
      <c r="G79" s="52" t="s">
        <v>2404</v>
      </c>
      <c r="H79" s="53">
        <v>44336</v>
      </c>
      <c r="I79" s="53">
        <v>61868</v>
      </c>
      <c r="J79" s="315" t="s">
        <v>471</v>
      </c>
      <c r="L79" s="52" t="s">
        <v>2227</v>
      </c>
      <c r="M79" s="52" t="s">
        <v>2499</v>
      </c>
      <c r="N79" s="52" t="s">
        <v>2500</v>
      </c>
      <c r="O79" s="53">
        <v>44381</v>
      </c>
      <c r="P79" s="53">
        <v>44473</v>
      </c>
      <c r="R79" s="52">
        <v>19</v>
      </c>
      <c r="T79" s="52">
        <v>105.25</v>
      </c>
      <c r="U79" s="52">
        <v>1999.75</v>
      </c>
      <c r="W79" s="93" t="s">
        <v>3021</v>
      </c>
      <c r="Y79" s="264" t="s">
        <v>2511</v>
      </c>
      <c r="Z79" s="176"/>
      <c r="AA79" s="176"/>
      <c r="AB79" s="176"/>
      <c r="AC79" s="176"/>
      <c r="AD79" s="176"/>
      <c r="AE79" s="176"/>
      <c r="AF79" s="176"/>
      <c r="AG79" s="176"/>
      <c r="AH79" s="176"/>
      <c r="AI79" s="176"/>
      <c r="AJ79" s="176"/>
      <c r="AK79" s="176"/>
      <c r="AL79" s="176"/>
      <c r="AM79" s="176"/>
      <c r="AN79" s="176"/>
      <c r="AO79" s="176"/>
      <c r="AP79" s="176"/>
      <c r="AQ79" s="176"/>
      <c r="AR79" s="176"/>
      <c r="AS79" s="176"/>
      <c r="AT79" s="176"/>
      <c r="AU79" s="176"/>
      <c r="AV79" s="176"/>
      <c r="AW79" s="176"/>
      <c r="AX79" s="176"/>
      <c r="AY79" s="176"/>
      <c r="AZ79" s="176"/>
      <c r="BA79" s="176"/>
      <c r="BB79" s="176"/>
      <c r="BC79" s="176"/>
      <c r="BD79" s="176"/>
      <c r="BE79" s="176"/>
      <c r="BF79" s="176"/>
      <c r="BG79" s="176"/>
      <c r="BH79" s="176"/>
      <c r="BI79" s="176"/>
      <c r="BJ79" s="176"/>
      <c r="BK79" s="176"/>
      <c r="BL79" s="176"/>
      <c r="BM79" s="176"/>
      <c r="BN79" s="176"/>
      <c r="BO79" s="176"/>
      <c r="BP79" s="176"/>
      <c r="BQ79" s="176"/>
      <c r="BR79" s="176"/>
      <c r="BS79" s="176"/>
      <c r="BT79" s="176"/>
      <c r="BU79" s="176"/>
      <c r="BV79" s="176"/>
      <c r="BW79" s="176"/>
      <c r="BX79" s="176"/>
      <c r="BY79" s="176"/>
      <c r="BZ79" s="176"/>
      <c r="CA79" s="176"/>
      <c r="CB79" s="176"/>
      <c r="CC79" s="176"/>
      <c r="CD79" s="176"/>
      <c r="CE79" s="176"/>
      <c r="CF79" s="176"/>
      <c r="CG79" s="176"/>
      <c r="CH79" s="176"/>
      <c r="CI79" s="176"/>
      <c r="CJ79" s="176"/>
      <c r="CK79" s="176"/>
      <c r="CL79" s="176"/>
      <c r="CM79" s="176"/>
      <c r="CN79" s="176"/>
      <c r="CO79" s="176"/>
      <c r="CP79" s="176"/>
      <c r="CQ79" s="176"/>
      <c r="CR79" s="176"/>
      <c r="CS79" s="176"/>
      <c r="CT79" s="176"/>
      <c r="CU79" s="176"/>
      <c r="CV79" s="176"/>
    </row>
    <row r="80" spans="1:100" s="815" customFormat="1" ht="45" x14ac:dyDescent="0.25">
      <c r="A80" s="815">
        <v>63</v>
      </c>
      <c r="B80" s="815" t="s">
        <v>103</v>
      </c>
      <c r="C80" s="815" t="s">
        <v>16</v>
      </c>
      <c r="D80" s="815" t="s">
        <v>2440</v>
      </c>
      <c r="E80" s="818">
        <v>44341</v>
      </c>
      <c r="F80" s="881">
        <v>0.54166666666666663</v>
      </c>
      <c r="G80" s="815" t="s">
        <v>2441</v>
      </c>
      <c r="H80" s="818">
        <v>44287</v>
      </c>
      <c r="I80" s="818">
        <v>48213</v>
      </c>
      <c r="J80" s="817" t="s">
        <v>471</v>
      </c>
      <c r="L80" s="815" t="s">
        <v>2470</v>
      </c>
      <c r="M80" s="815" t="s">
        <v>2501</v>
      </c>
      <c r="N80" s="815" t="s">
        <v>2502</v>
      </c>
      <c r="O80" s="818">
        <v>44393</v>
      </c>
      <c r="P80" s="818">
        <v>44485</v>
      </c>
      <c r="R80" s="815">
        <v>15</v>
      </c>
      <c r="T80" s="815">
        <v>105.25</v>
      </c>
      <c r="U80" s="815">
        <v>1578.75</v>
      </c>
      <c r="W80" s="891" t="s">
        <v>2822</v>
      </c>
      <c r="Y80" s="892" t="s">
        <v>2511</v>
      </c>
      <c r="Z80" s="893"/>
      <c r="AA80" s="893"/>
      <c r="AB80" s="893"/>
      <c r="AC80" s="893"/>
      <c r="AD80" s="893"/>
      <c r="AE80" s="893"/>
      <c r="AF80" s="893"/>
      <c r="AG80" s="893"/>
      <c r="AH80" s="893"/>
      <c r="AI80" s="893"/>
      <c r="AJ80" s="893"/>
      <c r="AK80" s="893"/>
      <c r="AL80" s="893"/>
      <c r="AM80" s="893"/>
      <c r="AN80" s="893"/>
      <c r="AO80" s="893"/>
      <c r="AP80" s="893"/>
      <c r="AQ80" s="893"/>
      <c r="AR80" s="893"/>
      <c r="AS80" s="893"/>
      <c r="AT80" s="893"/>
      <c r="AU80" s="893"/>
      <c r="AV80" s="893"/>
      <c r="AW80" s="893"/>
      <c r="AX80" s="893"/>
      <c r="AY80" s="893"/>
      <c r="AZ80" s="893"/>
      <c r="BA80" s="893"/>
      <c r="BB80" s="893"/>
      <c r="BC80" s="893"/>
      <c r="BD80" s="893"/>
      <c r="BE80" s="893"/>
      <c r="BF80" s="893"/>
      <c r="BG80" s="893"/>
      <c r="BH80" s="893"/>
      <c r="BI80" s="893"/>
      <c r="BJ80" s="893"/>
      <c r="BK80" s="893"/>
      <c r="BL80" s="893"/>
      <c r="BM80" s="893"/>
      <c r="BN80" s="893"/>
      <c r="BO80" s="893"/>
      <c r="BP80" s="893"/>
      <c r="BQ80" s="893"/>
      <c r="BR80" s="893"/>
      <c r="BS80" s="893"/>
      <c r="BT80" s="893"/>
      <c r="BU80" s="893"/>
      <c r="BV80" s="893"/>
      <c r="BW80" s="893"/>
      <c r="BX80" s="893"/>
      <c r="BY80" s="893"/>
      <c r="BZ80" s="893"/>
      <c r="CA80" s="893"/>
      <c r="CB80" s="893"/>
      <c r="CC80" s="893"/>
      <c r="CD80" s="893"/>
      <c r="CE80" s="893"/>
      <c r="CF80" s="893"/>
      <c r="CG80" s="893"/>
      <c r="CH80" s="893"/>
      <c r="CI80" s="893"/>
      <c r="CJ80" s="893"/>
      <c r="CK80" s="893"/>
      <c r="CL80" s="893"/>
      <c r="CM80" s="893"/>
      <c r="CN80" s="893"/>
      <c r="CO80" s="893"/>
      <c r="CP80" s="893"/>
      <c r="CQ80" s="893"/>
      <c r="CR80" s="893"/>
      <c r="CS80" s="893"/>
      <c r="CT80" s="893"/>
      <c r="CU80" s="893"/>
      <c r="CV80" s="893"/>
    </row>
    <row r="81" spans="1:100" s="815" customFormat="1" ht="30" x14ac:dyDescent="0.25">
      <c r="E81" s="818"/>
      <c r="F81" s="881"/>
      <c r="G81" s="815" t="s">
        <v>1904</v>
      </c>
      <c r="H81" s="818"/>
      <c r="I81" s="818"/>
      <c r="J81" s="817"/>
      <c r="M81" s="815" t="s">
        <v>2736</v>
      </c>
      <c r="N81" s="818">
        <v>45840</v>
      </c>
      <c r="O81" s="818"/>
      <c r="P81" s="818"/>
      <c r="W81" s="891"/>
      <c r="Y81" s="892"/>
      <c r="Z81" s="893"/>
      <c r="AA81" s="893"/>
      <c r="AB81" s="893"/>
      <c r="AC81" s="893"/>
      <c r="AD81" s="893"/>
      <c r="AE81" s="893"/>
      <c r="AF81" s="893"/>
      <c r="AG81" s="893"/>
      <c r="AH81" s="893"/>
      <c r="AI81" s="893"/>
      <c r="AJ81" s="893"/>
      <c r="AK81" s="893"/>
      <c r="AL81" s="893"/>
      <c r="AM81" s="893"/>
      <c r="AN81" s="893"/>
      <c r="AO81" s="893"/>
      <c r="AP81" s="893"/>
      <c r="AQ81" s="893"/>
      <c r="AR81" s="893"/>
      <c r="AS81" s="893"/>
      <c r="AT81" s="893"/>
      <c r="AU81" s="893"/>
      <c r="AV81" s="893"/>
      <c r="AW81" s="893"/>
      <c r="AX81" s="893"/>
      <c r="AY81" s="893"/>
      <c r="AZ81" s="893"/>
      <c r="BA81" s="893"/>
      <c r="BB81" s="893"/>
      <c r="BC81" s="893"/>
      <c r="BD81" s="893"/>
      <c r="BE81" s="893"/>
      <c r="BF81" s="893"/>
      <c r="BG81" s="893"/>
      <c r="BH81" s="893"/>
      <c r="BI81" s="893"/>
      <c r="BJ81" s="893"/>
      <c r="BK81" s="893"/>
      <c r="BL81" s="893"/>
      <c r="BM81" s="893"/>
      <c r="BN81" s="893"/>
      <c r="BO81" s="893"/>
      <c r="BP81" s="893"/>
      <c r="BQ81" s="893"/>
      <c r="BR81" s="893"/>
      <c r="BS81" s="893"/>
      <c r="BT81" s="893"/>
      <c r="BU81" s="893"/>
      <c r="BV81" s="893"/>
      <c r="BW81" s="893"/>
      <c r="BX81" s="893"/>
      <c r="BY81" s="893"/>
      <c r="BZ81" s="893"/>
      <c r="CA81" s="893"/>
      <c r="CB81" s="893"/>
      <c r="CC81" s="893"/>
      <c r="CD81" s="893"/>
      <c r="CE81" s="893"/>
      <c r="CF81" s="893"/>
      <c r="CG81" s="893"/>
      <c r="CH81" s="893"/>
      <c r="CI81" s="893"/>
      <c r="CJ81" s="893"/>
      <c r="CK81" s="893"/>
      <c r="CL81" s="893"/>
      <c r="CM81" s="893"/>
      <c r="CN81" s="893"/>
      <c r="CO81" s="893"/>
      <c r="CP81" s="893"/>
      <c r="CQ81" s="893"/>
      <c r="CR81" s="893"/>
      <c r="CS81" s="893"/>
      <c r="CT81" s="893"/>
      <c r="CU81" s="893"/>
      <c r="CV81" s="893"/>
    </row>
    <row r="82" spans="1:100" s="52" customFormat="1" ht="45" x14ac:dyDescent="0.25">
      <c r="A82" s="52">
        <v>64</v>
      </c>
      <c r="B82" s="52" t="s">
        <v>103</v>
      </c>
      <c r="C82" s="52" t="s">
        <v>16</v>
      </c>
      <c r="D82" s="52" t="s">
        <v>2453</v>
      </c>
      <c r="E82" s="53">
        <v>44344</v>
      </c>
      <c r="F82" s="267">
        <v>0.58333333333333337</v>
      </c>
      <c r="G82" s="52" t="s">
        <v>2454</v>
      </c>
      <c r="H82" s="53">
        <v>44348</v>
      </c>
      <c r="I82" s="53">
        <v>44561</v>
      </c>
      <c r="J82" s="315" t="s">
        <v>471</v>
      </c>
      <c r="L82" s="52" t="s">
        <v>2470</v>
      </c>
      <c r="M82" s="52" t="s">
        <v>2529</v>
      </c>
      <c r="N82" s="52" t="s">
        <v>2530</v>
      </c>
      <c r="O82" s="53">
        <v>44393</v>
      </c>
      <c r="P82" s="53">
        <v>44485</v>
      </c>
      <c r="R82" s="52">
        <v>1</v>
      </c>
      <c r="T82" s="52">
        <v>105.25</v>
      </c>
      <c r="U82" s="52">
        <v>105.25</v>
      </c>
      <c r="W82" s="93" t="s">
        <v>2822</v>
      </c>
      <c r="Y82" s="264" t="s">
        <v>2542</v>
      </c>
      <c r="Z82" s="176"/>
      <c r="AA82" s="176"/>
      <c r="AB82" s="176"/>
      <c r="AC82" s="176"/>
      <c r="AD82" s="176"/>
      <c r="AE82" s="176"/>
      <c r="AF82" s="176"/>
      <c r="AG82" s="176"/>
      <c r="AH82" s="176"/>
      <c r="AI82" s="176"/>
      <c r="AJ82" s="176"/>
      <c r="AK82" s="176"/>
      <c r="AL82" s="176"/>
      <c r="AM82" s="176"/>
      <c r="AN82" s="176"/>
      <c r="AO82" s="176"/>
      <c r="AP82" s="176"/>
      <c r="AQ82" s="176"/>
      <c r="AR82" s="176"/>
      <c r="AS82" s="176"/>
      <c r="AT82" s="176"/>
      <c r="AU82" s="176"/>
      <c r="AV82" s="176"/>
      <c r="AW82" s="176"/>
      <c r="AX82" s="176"/>
      <c r="AY82" s="176"/>
      <c r="AZ82" s="176"/>
      <c r="BA82" s="176"/>
      <c r="BB82" s="176"/>
      <c r="BC82" s="176"/>
      <c r="BD82" s="176"/>
      <c r="BE82" s="176"/>
      <c r="BF82" s="176"/>
      <c r="BG82" s="176"/>
      <c r="BH82" s="176"/>
      <c r="BI82" s="176"/>
      <c r="BJ82" s="176"/>
      <c r="BK82" s="176"/>
      <c r="BL82" s="176"/>
      <c r="BM82" s="176"/>
      <c r="BN82" s="176"/>
      <c r="BO82" s="176"/>
      <c r="BP82" s="176"/>
      <c r="BQ82" s="176"/>
      <c r="BR82" s="176"/>
      <c r="BS82" s="176"/>
      <c r="BT82" s="176"/>
      <c r="BU82" s="176"/>
      <c r="BV82" s="176"/>
      <c r="BW82" s="176"/>
      <c r="BX82" s="176"/>
      <c r="BY82" s="176"/>
      <c r="BZ82" s="176"/>
      <c r="CA82" s="176"/>
      <c r="CB82" s="176"/>
      <c r="CC82" s="176"/>
      <c r="CD82" s="176"/>
      <c r="CE82" s="176"/>
      <c r="CF82" s="176"/>
      <c r="CG82" s="176"/>
      <c r="CH82" s="176"/>
      <c r="CI82" s="176"/>
      <c r="CJ82" s="176"/>
      <c r="CK82" s="176"/>
      <c r="CL82" s="176"/>
      <c r="CM82" s="176"/>
      <c r="CN82" s="176"/>
      <c r="CO82" s="176"/>
      <c r="CP82" s="176"/>
      <c r="CQ82" s="176"/>
      <c r="CR82" s="176"/>
      <c r="CS82" s="176"/>
      <c r="CT82" s="176"/>
      <c r="CU82" s="176"/>
      <c r="CV82" s="176"/>
    </row>
    <row r="83" spans="1:100" s="52" customFormat="1" ht="120" x14ac:dyDescent="0.25">
      <c r="A83" s="52">
        <v>65</v>
      </c>
      <c r="B83" s="52" t="s">
        <v>103</v>
      </c>
      <c r="C83" s="52" t="s">
        <v>16</v>
      </c>
      <c r="D83" s="52" t="s">
        <v>2468</v>
      </c>
      <c r="E83" s="53">
        <v>44347</v>
      </c>
      <c r="F83" s="267">
        <v>0.60416666666666663</v>
      </c>
      <c r="G83" s="52" t="s">
        <v>2469</v>
      </c>
      <c r="H83" s="53">
        <v>44287</v>
      </c>
      <c r="I83" s="53">
        <v>48213</v>
      </c>
      <c r="J83" s="315" t="s">
        <v>471</v>
      </c>
      <c r="L83" s="52" t="s">
        <v>2470</v>
      </c>
      <c r="M83" s="52" t="s">
        <v>2539</v>
      </c>
      <c r="N83" s="52" t="s">
        <v>2540</v>
      </c>
      <c r="O83" s="53">
        <v>44421</v>
      </c>
      <c r="P83" s="53">
        <v>44513</v>
      </c>
      <c r="R83" s="52">
        <v>20</v>
      </c>
      <c r="T83" s="52">
        <v>105.25</v>
      </c>
      <c r="U83" s="52">
        <v>2105</v>
      </c>
      <c r="W83" s="93" t="s">
        <v>2820</v>
      </c>
      <c r="Y83" s="264" t="s">
        <v>2542</v>
      </c>
      <c r="Z83" s="176"/>
      <c r="AA83" s="176"/>
      <c r="AB83" s="176"/>
      <c r="AC83" s="176"/>
      <c r="AD83" s="176"/>
      <c r="AE83" s="176"/>
      <c r="AF83" s="176"/>
      <c r="AG83" s="176"/>
      <c r="AH83" s="176"/>
      <c r="AI83" s="176"/>
      <c r="AJ83" s="176"/>
      <c r="AK83" s="176"/>
      <c r="AL83" s="176"/>
      <c r="AM83" s="176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6"/>
      <c r="BJ83" s="176"/>
      <c r="BK83" s="176"/>
      <c r="BL83" s="176"/>
      <c r="BM83" s="176"/>
      <c r="BN83" s="176"/>
      <c r="BO83" s="176"/>
      <c r="BP83" s="176"/>
      <c r="BQ83" s="176"/>
      <c r="BR83" s="176"/>
      <c r="BS83" s="176"/>
      <c r="BT83" s="176"/>
      <c r="BU83" s="176"/>
      <c r="BV83" s="176"/>
      <c r="BW83" s="176"/>
      <c r="BX83" s="176"/>
      <c r="BY83" s="176"/>
      <c r="BZ83" s="176"/>
      <c r="CA83" s="176"/>
      <c r="CB83" s="176"/>
      <c r="CC83" s="176"/>
      <c r="CD83" s="176"/>
      <c r="CE83" s="176"/>
      <c r="CF83" s="176"/>
      <c r="CG83" s="176"/>
      <c r="CH83" s="176"/>
      <c r="CI83" s="176"/>
      <c r="CJ83" s="176"/>
      <c r="CK83" s="176"/>
      <c r="CL83" s="176"/>
      <c r="CM83" s="176"/>
      <c r="CN83" s="176"/>
      <c r="CO83" s="176"/>
      <c r="CP83" s="176"/>
      <c r="CQ83" s="176"/>
      <c r="CR83" s="176"/>
      <c r="CS83" s="176"/>
      <c r="CT83" s="176"/>
      <c r="CU83" s="176"/>
      <c r="CV83" s="176"/>
    </row>
    <row r="84" spans="1:100" s="625" customFormat="1" ht="75" x14ac:dyDescent="0.25">
      <c r="A84" s="625">
        <v>66</v>
      </c>
      <c r="B84" s="977" t="s">
        <v>103</v>
      </c>
      <c r="C84" s="977" t="s">
        <v>16</v>
      </c>
      <c r="D84" s="625" t="s">
        <v>2479</v>
      </c>
      <c r="E84" s="107">
        <v>44347</v>
      </c>
      <c r="F84" s="277">
        <v>0.60416666666666663</v>
      </c>
      <c r="G84" s="625" t="s">
        <v>2480</v>
      </c>
      <c r="H84" s="107">
        <v>44287</v>
      </c>
      <c r="I84" s="107">
        <v>48213</v>
      </c>
      <c r="J84" s="667" t="s">
        <v>471</v>
      </c>
      <c r="K84" s="666"/>
      <c r="L84" s="666" t="s">
        <v>2470</v>
      </c>
      <c r="M84" s="666" t="s">
        <v>2535</v>
      </c>
      <c r="N84" s="666" t="s">
        <v>2536</v>
      </c>
      <c r="O84" s="666" t="s">
        <v>2543</v>
      </c>
      <c r="P84" s="666" t="s">
        <v>484</v>
      </c>
      <c r="Q84" s="666"/>
      <c r="R84" s="666">
        <v>9</v>
      </c>
      <c r="S84" s="666"/>
      <c r="T84" s="666">
        <v>105.25</v>
      </c>
      <c r="U84" s="666">
        <v>947.25</v>
      </c>
      <c r="V84" s="666"/>
      <c r="W84" s="115" t="s">
        <v>1017</v>
      </c>
      <c r="X84" s="666"/>
      <c r="Y84" s="333" t="s">
        <v>2542</v>
      </c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166"/>
      <c r="BM84" s="166"/>
      <c r="BN84" s="166"/>
      <c r="BO84" s="166"/>
      <c r="BP84" s="166"/>
      <c r="BQ84" s="166"/>
      <c r="BR84" s="166"/>
      <c r="BS84" s="166"/>
      <c r="BT84" s="166"/>
      <c r="BU84" s="166"/>
      <c r="BV84" s="166"/>
      <c r="BW84" s="166"/>
      <c r="BX84" s="166"/>
      <c r="BY84" s="166"/>
      <c r="BZ84" s="166"/>
      <c r="CA84" s="166"/>
      <c r="CB84" s="166"/>
      <c r="CC84" s="166"/>
      <c r="CD84" s="166"/>
      <c r="CE84" s="166"/>
      <c r="CF84" s="166"/>
      <c r="CG84" s="166"/>
      <c r="CH84" s="166"/>
      <c r="CI84" s="166"/>
      <c r="CJ84" s="166"/>
      <c r="CK84" s="166"/>
      <c r="CL84" s="166"/>
      <c r="CM84" s="166"/>
      <c r="CN84" s="166"/>
      <c r="CO84" s="166"/>
      <c r="CP84" s="166"/>
      <c r="CQ84" s="166"/>
      <c r="CR84" s="166"/>
      <c r="CS84" s="166"/>
      <c r="CT84" s="166"/>
      <c r="CU84" s="166"/>
      <c r="CV84" s="166"/>
    </row>
    <row r="85" spans="1:100" s="625" customFormat="1" x14ac:dyDescent="0.25">
      <c r="A85" s="625" t="s">
        <v>2904</v>
      </c>
      <c r="B85" s="978"/>
      <c r="C85" s="978"/>
      <c r="D85" s="625" t="s">
        <v>2905</v>
      </c>
      <c r="E85" s="107"/>
      <c r="F85" s="277"/>
      <c r="H85" s="107"/>
      <c r="I85" s="107"/>
      <c r="J85" s="667" t="s">
        <v>1791</v>
      </c>
      <c r="K85" s="666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213"/>
      <c r="X85" s="666"/>
      <c r="Y85" s="333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  <c r="BI85" s="166"/>
      <c r="BJ85" s="166"/>
      <c r="BK85" s="166"/>
      <c r="BL85" s="166"/>
      <c r="BM85" s="166"/>
      <c r="BN85" s="166"/>
      <c r="BO85" s="166"/>
      <c r="BP85" s="166"/>
      <c r="BQ85" s="166"/>
      <c r="BR85" s="166"/>
      <c r="BS85" s="166"/>
      <c r="BT85" s="166"/>
      <c r="BU85" s="166"/>
      <c r="BV85" s="166"/>
      <c r="BW85" s="166"/>
      <c r="BX85" s="166"/>
      <c r="BY85" s="166"/>
      <c r="BZ85" s="166"/>
      <c r="CA85" s="166"/>
      <c r="CB85" s="166"/>
      <c r="CC85" s="166"/>
      <c r="CD85" s="166"/>
      <c r="CE85" s="166"/>
      <c r="CF85" s="166"/>
      <c r="CG85" s="166"/>
      <c r="CH85" s="166"/>
      <c r="CI85" s="166"/>
      <c r="CJ85" s="166"/>
      <c r="CK85" s="166"/>
      <c r="CL85" s="166"/>
      <c r="CM85" s="166"/>
      <c r="CN85" s="166"/>
      <c r="CO85" s="166"/>
      <c r="CP85" s="166"/>
      <c r="CQ85" s="166"/>
      <c r="CR85" s="166"/>
      <c r="CS85" s="166"/>
      <c r="CT85" s="166"/>
      <c r="CU85" s="166"/>
      <c r="CV85" s="166"/>
    </row>
    <row r="86" spans="1:100" s="52" customFormat="1" ht="60" x14ac:dyDescent="0.25">
      <c r="A86" s="52">
        <v>67</v>
      </c>
      <c r="B86" s="52" t="s">
        <v>103</v>
      </c>
      <c r="C86" s="52" t="s">
        <v>16</v>
      </c>
      <c r="D86" s="52" t="s">
        <v>2481</v>
      </c>
      <c r="E86" s="53">
        <v>44347</v>
      </c>
      <c r="F86" s="267">
        <v>0.60416666666666663</v>
      </c>
      <c r="G86" s="52" t="s">
        <v>2482</v>
      </c>
      <c r="H86" s="53">
        <v>44287</v>
      </c>
      <c r="I86" s="53">
        <v>48213</v>
      </c>
      <c r="J86" s="315" t="s">
        <v>471</v>
      </c>
      <c r="L86" s="52" t="s">
        <v>2470</v>
      </c>
      <c r="M86" s="52" t="s">
        <v>2533</v>
      </c>
      <c r="N86" s="52" t="s">
        <v>2534</v>
      </c>
      <c r="O86" s="53">
        <v>44393</v>
      </c>
      <c r="P86" s="53">
        <v>44485</v>
      </c>
      <c r="R86" s="52">
        <v>8</v>
      </c>
      <c r="T86" s="52">
        <v>105.25</v>
      </c>
      <c r="U86" s="52">
        <v>842</v>
      </c>
      <c r="W86" s="93" t="s">
        <v>2822</v>
      </c>
      <c r="Y86" s="264" t="s">
        <v>2542</v>
      </c>
      <c r="Z86" s="176"/>
      <c r="AA86" s="176"/>
      <c r="AB86" s="176"/>
      <c r="AC86" s="176"/>
      <c r="AD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  <c r="AQ86" s="176"/>
      <c r="AR86" s="176"/>
      <c r="AS86" s="176"/>
      <c r="AT86" s="176"/>
      <c r="AU86" s="176"/>
      <c r="AV86" s="176"/>
      <c r="AW86" s="176"/>
      <c r="AX86" s="176"/>
      <c r="AY86" s="176"/>
      <c r="AZ86" s="176"/>
      <c r="BA86" s="176"/>
      <c r="BB86" s="176"/>
      <c r="BC86" s="176"/>
      <c r="BD86" s="176"/>
      <c r="BE86" s="176"/>
      <c r="BF86" s="176"/>
      <c r="BG86" s="176"/>
      <c r="BH86" s="176"/>
      <c r="BI86" s="176"/>
      <c r="BJ86" s="176"/>
      <c r="BK86" s="176"/>
      <c r="BL86" s="176"/>
      <c r="BM86" s="176"/>
      <c r="BN86" s="176"/>
      <c r="BO86" s="176"/>
      <c r="BP86" s="176"/>
      <c r="BQ86" s="176"/>
      <c r="BR86" s="176"/>
      <c r="BS86" s="176"/>
      <c r="BT86" s="176"/>
      <c r="BU86" s="176"/>
      <c r="BV86" s="176"/>
      <c r="BW86" s="176"/>
      <c r="BX86" s="176"/>
      <c r="BY86" s="176"/>
      <c r="BZ86" s="176"/>
      <c r="CA86" s="176"/>
      <c r="CB86" s="176"/>
      <c r="CC86" s="176"/>
      <c r="CD86" s="176"/>
      <c r="CE86" s="176"/>
      <c r="CF86" s="176"/>
      <c r="CG86" s="176"/>
      <c r="CH86" s="176"/>
      <c r="CI86" s="176"/>
      <c r="CJ86" s="176"/>
      <c r="CK86" s="176"/>
      <c r="CL86" s="176"/>
      <c r="CM86" s="176"/>
      <c r="CN86" s="176"/>
      <c r="CO86" s="176"/>
      <c r="CP86" s="176"/>
      <c r="CQ86" s="176"/>
      <c r="CR86" s="176"/>
      <c r="CS86" s="176"/>
      <c r="CT86" s="176"/>
      <c r="CU86" s="176"/>
      <c r="CV86" s="176"/>
    </row>
    <row r="87" spans="1:100" s="52" customFormat="1" ht="75" x14ac:dyDescent="0.25">
      <c r="A87" s="52">
        <v>68</v>
      </c>
      <c r="B87" s="52" t="s">
        <v>103</v>
      </c>
      <c r="C87" s="52" t="s">
        <v>16</v>
      </c>
      <c r="D87" s="52" t="s">
        <v>2483</v>
      </c>
      <c r="E87" s="53">
        <v>44347</v>
      </c>
      <c r="F87" s="267">
        <v>0.60416666666666663</v>
      </c>
      <c r="G87" s="52" t="s">
        <v>2484</v>
      </c>
      <c r="H87" s="53">
        <v>44287</v>
      </c>
      <c r="I87" s="53">
        <v>48213</v>
      </c>
      <c r="J87" s="315" t="s">
        <v>471</v>
      </c>
      <c r="L87" s="52" t="s">
        <v>2470</v>
      </c>
      <c r="M87" s="52" t="s">
        <v>2537</v>
      </c>
      <c r="N87" s="52" t="s">
        <v>2538</v>
      </c>
      <c r="O87" s="53">
        <v>44393</v>
      </c>
      <c r="P87" s="53">
        <v>44485</v>
      </c>
      <c r="R87" s="52">
        <v>3</v>
      </c>
      <c r="T87" s="52">
        <v>105.25</v>
      </c>
      <c r="U87" s="52">
        <v>315.75</v>
      </c>
      <c r="W87" s="93" t="s">
        <v>2820</v>
      </c>
      <c r="Y87" s="264" t="s">
        <v>2542</v>
      </c>
      <c r="Z87" s="176"/>
      <c r="AA87" s="176"/>
      <c r="AB87" s="176"/>
      <c r="AC87" s="176"/>
      <c r="AD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  <c r="AQ87" s="176"/>
      <c r="AR87" s="176"/>
      <c r="AS87" s="176"/>
      <c r="AT87" s="176"/>
      <c r="AU87" s="176"/>
      <c r="AV87" s="176"/>
      <c r="AW87" s="176"/>
      <c r="AX87" s="176"/>
      <c r="AY87" s="176"/>
      <c r="AZ87" s="176"/>
      <c r="BA87" s="176"/>
      <c r="BB87" s="176"/>
      <c r="BC87" s="176"/>
      <c r="BD87" s="176"/>
      <c r="BE87" s="176"/>
      <c r="BF87" s="176"/>
      <c r="BG87" s="176"/>
      <c r="BH87" s="176"/>
      <c r="BI87" s="176"/>
      <c r="BJ87" s="176"/>
      <c r="BK87" s="176"/>
      <c r="BL87" s="176"/>
      <c r="BM87" s="176"/>
      <c r="BN87" s="176"/>
      <c r="BO87" s="176"/>
      <c r="BP87" s="176"/>
      <c r="BQ87" s="176"/>
      <c r="BR87" s="176"/>
      <c r="BS87" s="176"/>
      <c r="BT87" s="176"/>
      <c r="BU87" s="176"/>
      <c r="BV87" s="176"/>
      <c r="BW87" s="176"/>
      <c r="BX87" s="176"/>
      <c r="BY87" s="176"/>
      <c r="BZ87" s="176"/>
      <c r="CA87" s="176"/>
      <c r="CB87" s="176"/>
      <c r="CC87" s="176"/>
      <c r="CD87" s="176"/>
      <c r="CE87" s="176"/>
      <c r="CF87" s="176"/>
      <c r="CG87" s="176"/>
      <c r="CH87" s="176"/>
      <c r="CI87" s="176"/>
      <c r="CJ87" s="176"/>
      <c r="CK87" s="176"/>
      <c r="CL87" s="176"/>
      <c r="CM87" s="176"/>
      <c r="CN87" s="176"/>
      <c r="CO87" s="176"/>
      <c r="CP87" s="176"/>
      <c r="CQ87" s="176"/>
      <c r="CR87" s="176"/>
      <c r="CS87" s="176"/>
      <c r="CT87" s="176"/>
      <c r="CU87" s="176"/>
      <c r="CV87" s="176"/>
    </row>
    <row r="88" spans="1:100" s="52" customFormat="1" ht="75" x14ac:dyDescent="0.25">
      <c r="A88" s="52">
        <v>69</v>
      </c>
      <c r="B88" s="52" t="s">
        <v>103</v>
      </c>
      <c r="C88" s="52" t="s">
        <v>16</v>
      </c>
      <c r="D88" s="52" t="s">
        <v>2487</v>
      </c>
      <c r="E88" s="53">
        <v>44347</v>
      </c>
      <c r="F88" s="267">
        <v>0.60416666666666663</v>
      </c>
      <c r="G88" s="52" t="s">
        <v>2488</v>
      </c>
      <c r="H88" s="53">
        <v>44287</v>
      </c>
      <c r="I88" s="53">
        <v>48213</v>
      </c>
      <c r="J88" s="315" t="s">
        <v>471</v>
      </c>
      <c r="L88" s="52" t="s">
        <v>2470</v>
      </c>
      <c r="M88" s="52" t="s">
        <v>2531</v>
      </c>
      <c r="N88" s="52" t="s">
        <v>2532</v>
      </c>
      <c r="O88" s="53">
        <v>44393</v>
      </c>
      <c r="P88" s="53">
        <v>44485</v>
      </c>
      <c r="R88" s="52">
        <v>15</v>
      </c>
      <c r="T88" s="52">
        <v>105.25</v>
      </c>
      <c r="U88" s="52">
        <v>1578.75</v>
      </c>
      <c r="W88" s="93" t="s">
        <v>2820</v>
      </c>
      <c r="Y88" s="264" t="s">
        <v>2542</v>
      </c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  <c r="BI88" s="176"/>
      <c r="BJ88" s="176"/>
      <c r="BK88" s="176"/>
      <c r="BL88" s="176"/>
      <c r="BM88" s="176"/>
      <c r="BN88" s="176"/>
      <c r="BO88" s="176"/>
      <c r="BP88" s="176"/>
      <c r="BQ88" s="176"/>
      <c r="BR88" s="176"/>
      <c r="BS88" s="176"/>
      <c r="BT88" s="176"/>
      <c r="BU88" s="176"/>
      <c r="BV88" s="176"/>
      <c r="BW88" s="176"/>
      <c r="BX88" s="176"/>
      <c r="BY88" s="176"/>
      <c r="BZ88" s="176"/>
      <c r="CA88" s="176"/>
      <c r="CB88" s="176"/>
      <c r="CC88" s="176"/>
      <c r="CD88" s="176"/>
      <c r="CE88" s="176"/>
      <c r="CF88" s="176"/>
      <c r="CG88" s="176"/>
      <c r="CH88" s="176"/>
      <c r="CI88" s="176"/>
      <c r="CJ88" s="176"/>
      <c r="CK88" s="176"/>
      <c r="CL88" s="176"/>
      <c r="CM88" s="176"/>
      <c r="CN88" s="176"/>
      <c r="CO88" s="176"/>
      <c r="CP88" s="176"/>
      <c r="CQ88" s="176"/>
      <c r="CR88" s="176"/>
      <c r="CS88" s="176"/>
      <c r="CT88" s="176"/>
      <c r="CU88" s="176"/>
      <c r="CV88" s="176"/>
    </row>
    <row r="89" spans="1:100" s="815" customFormat="1" ht="60" x14ac:dyDescent="0.25">
      <c r="A89" s="815">
        <v>70</v>
      </c>
      <c r="B89" s="815" t="s">
        <v>409</v>
      </c>
      <c r="C89" s="815" t="s">
        <v>16</v>
      </c>
      <c r="D89" s="815" t="s">
        <v>2569</v>
      </c>
      <c r="E89" s="818">
        <v>44382</v>
      </c>
      <c r="F89" s="881">
        <v>0.625</v>
      </c>
      <c r="G89" s="815" t="s">
        <v>2570</v>
      </c>
      <c r="H89" s="818">
        <v>44382</v>
      </c>
      <c r="I89" s="818">
        <v>44926</v>
      </c>
      <c r="J89" s="817" t="s">
        <v>471</v>
      </c>
      <c r="L89" s="815" t="s">
        <v>2571</v>
      </c>
      <c r="M89" s="815" t="s">
        <v>2603</v>
      </c>
      <c r="N89" s="815" t="s">
        <v>2604</v>
      </c>
      <c r="O89" s="818">
        <v>44433</v>
      </c>
      <c r="P89" s="818">
        <v>44525</v>
      </c>
      <c r="R89" s="815">
        <v>57</v>
      </c>
      <c r="T89" s="815">
        <v>105.25</v>
      </c>
      <c r="U89" s="815">
        <v>5999.25</v>
      </c>
      <c r="W89" s="891" t="s">
        <v>3284</v>
      </c>
      <c r="Y89" s="892" t="s">
        <v>2632</v>
      </c>
      <c r="Z89" s="893"/>
      <c r="AA89" s="893"/>
      <c r="AB89" s="893"/>
      <c r="AC89" s="893"/>
      <c r="AD89" s="893"/>
      <c r="AE89" s="893"/>
      <c r="AF89" s="893"/>
      <c r="AG89" s="893"/>
      <c r="AH89" s="893"/>
      <c r="AI89" s="893"/>
      <c r="AJ89" s="893"/>
      <c r="AK89" s="893"/>
      <c r="AL89" s="893"/>
      <c r="AM89" s="893"/>
      <c r="AN89" s="893"/>
      <c r="AO89" s="893"/>
      <c r="AP89" s="893"/>
      <c r="AQ89" s="893"/>
      <c r="AR89" s="893"/>
      <c r="AS89" s="893"/>
      <c r="AT89" s="893"/>
      <c r="AU89" s="893"/>
      <c r="AV89" s="893"/>
      <c r="AW89" s="893"/>
      <c r="AX89" s="893"/>
      <c r="AY89" s="893"/>
      <c r="AZ89" s="893"/>
      <c r="BA89" s="893"/>
      <c r="BB89" s="893"/>
      <c r="BC89" s="893"/>
      <c r="BD89" s="893"/>
      <c r="BE89" s="893"/>
      <c r="BF89" s="893"/>
      <c r="BG89" s="893"/>
      <c r="BH89" s="893"/>
      <c r="BI89" s="893"/>
      <c r="BJ89" s="893"/>
      <c r="BK89" s="893"/>
      <c r="BL89" s="893"/>
      <c r="BM89" s="893"/>
      <c r="BN89" s="893"/>
      <c r="BO89" s="893"/>
      <c r="BP89" s="893"/>
      <c r="BQ89" s="893"/>
      <c r="BR89" s="893"/>
      <c r="BS89" s="893"/>
      <c r="BT89" s="893"/>
      <c r="BU89" s="893"/>
      <c r="BV89" s="893"/>
      <c r="BW89" s="893"/>
      <c r="BX89" s="893"/>
      <c r="BY89" s="893"/>
      <c r="BZ89" s="893"/>
      <c r="CA89" s="893"/>
      <c r="CB89" s="893"/>
      <c r="CC89" s="893"/>
      <c r="CD89" s="893"/>
      <c r="CE89" s="893"/>
      <c r="CF89" s="893"/>
      <c r="CG89" s="893"/>
      <c r="CH89" s="893"/>
      <c r="CI89" s="893"/>
      <c r="CJ89" s="893"/>
      <c r="CK89" s="893"/>
      <c r="CL89" s="893"/>
      <c r="CM89" s="893"/>
      <c r="CN89" s="893"/>
      <c r="CO89" s="893"/>
      <c r="CP89" s="893"/>
      <c r="CQ89" s="893"/>
      <c r="CR89" s="893"/>
      <c r="CS89" s="893"/>
      <c r="CT89" s="893"/>
      <c r="CU89" s="893"/>
      <c r="CV89" s="893"/>
    </row>
    <row r="90" spans="1:100" s="160" customFormat="1" ht="60" x14ac:dyDescent="0.25">
      <c r="A90" s="160">
        <v>71</v>
      </c>
      <c r="B90" s="160" t="s">
        <v>710</v>
      </c>
      <c r="C90" s="545" t="s">
        <v>16</v>
      </c>
      <c r="D90" s="160" t="s">
        <v>2625</v>
      </c>
      <c r="E90" s="546">
        <v>44417</v>
      </c>
      <c r="F90" s="544">
        <v>0.39583333333333331</v>
      </c>
      <c r="G90" s="160" t="s">
        <v>2623</v>
      </c>
      <c r="H90" s="546">
        <v>44428</v>
      </c>
      <c r="I90" s="546">
        <v>61960</v>
      </c>
      <c r="J90" s="647" t="s">
        <v>2624</v>
      </c>
      <c r="K90" s="651"/>
      <c r="L90" s="651" t="s">
        <v>2626</v>
      </c>
      <c r="M90" s="651"/>
      <c r="N90" s="651"/>
      <c r="O90" s="651"/>
      <c r="P90" s="651"/>
      <c r="Q90" s="651"/>
      <c r="R90" s="651"/>
      <c r="S90" s="651"/>
      <c r="T90" s="651"/>
      <c r="U90" s="651"/>
      <c r="V90" s="651"/>
      <c r="W90" s="651"/>
      <c r="X90" s="651"/>
      <c r="Y90" s="406"/>
      <c r="Z90" s="370"/>
      <c r="AA90" s="370"/>
      <c r="AB90" s="370"/>
      <c r="AC90" s="370"/>
      <c r="AD90" s="370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  <c r="CU90" s="101"/>
      <c r="CV90" s="101"/>
    </row>
    <row r="91" spans="1:100" s="582" customFormat="1" ht="90" x14ac:dyDescent="0.25">
      <c r="A91" s="582">
        <v>72</v>
      </c>
      <c r="B91" s="582" t="s">
        <v>409</v>
      </c>
      <c r="C91" s="582" t="s">
        <v>16</v>
      </c>
      <c r="D91" s="582" t="s">
        <v>2650</v>
      </c>
      <c r="E91" s="107">
        <v>44435</v>
      </c>
      <c r="F91" s="277">
        <v>0.375</v>
      </c>
      <c r="G91" s="582" t="s">
        <v>2651</v>
      </c>
      <c r="H91" s="107">
        <v>44435</v>
      </c>
      <c r="I91" s="107">
        <v>46022</v>
      </c>
      <c r="J91" s="667" t="s">
        <v>27</v>
      </c>
      <c r="K91" s="666" t="s">
        <v>2701</v>
      </c>
      <c r="L91" s="666" t="s">
        <v>2652</v>
      </c>
      <c r="M91" s="666"/>
      <c r="N91" s="666"/>
      <c r="O91" s="666"/>
      <c r="P91" s="666"/>
      <c r="Q91" s="666"/>
      <c r="R91" s="666"/>
      <c r="S91" s="666"/>
      <c r="T91" s="666"/>
      <c r="U91" s="666"/>
      <c r="V91" s="666"/>
      <c r="W91" s="666"/>
      <c r="X91" s="666"/>
      <c r="Y91" s="333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  <c r="AR91" s="166"/>
      <c r="AS91" s="166"/>
      <c r="AT91" s="166"/>
      <c r="AU91" s="166"/>
      <c r="AV91" s="166"/>
      <c r="AW91" s="166"/>
      <c r="AX91" s="166"/>
      <c r="AY91" s="166"/>
      <c r="AZ91" s="166"/>
      <c r="BA91" s="166"/>
      <c r="BB91" s="166"/>
      <c r="BC91" s="166"/>
      <c r="BD91" s="166"/>
      <c r="BE91" s="166"/>
      <c r="BF91" s="166"/>
      <c r="BG91" s="166"/>
      <c r="BH91" s="166"/>
      <c r="BI91" s="166"/>
      <c r="BJ91" s="166"/>
      <c r="BK91" s="166"/>
      <c r="BL91" s="166"/>
      <c r="BM91" s="166"/>
      <c r="BN91" s="166"/>
      <c r="BO91" s="166"/>
      <c r="BP91" s="166"/>
      <c r="BQ91" s="166"/>
      <c r="BR91" s="166"/>
      <c r="BS91" s="166"/>
      <c r="BT91" s="166"/>
      <c r="BU91" s="166"/>
      <c r="BV91" s="166"/>
      <c r="BW91" s="166"/>
      <c r="BX91" s="166"/>
      <c r="BY91" s="166"/>
      <c r="BZ91" s="166"/>
      <c r="CA91" s="166"/>
      <c r="CB91" s="166"/>
      <c r="CC91" s="166"/>
      <c r="CD91" s="166"/>
      <c r="CE91" s="166"/>
      <c r="CF91" s="166"/>
      <c r="CG91" s="166"/>
      <c r="CH91" s="166"/>
      <c r="CI91" s="166"/>
      <c r="CJ91" s="166"/>
      <c r="CK91" s="166"/>
      <c r="CL91" s="166"/>
      <c r="CM91" s="166"/>
      <c r="CN91" s="166"/>
      <c r="CO91" s="166"/>
      <c r="CP91" s="166"/>
      <c r="CQ91" s="166"/>
      <c r="CR91" s="166"/>
      <c r="CS91" s="166"/>
      <c r="CT91" s="166"/>
      <c r="CU91" s="166"/>
      <c r="CV91" s="166"/>
    </row>
    <row r="92" spans="1:100" s="52" customFormat="1" ht="45" x14ac:dyDescent="0.25">
      <c r="A92" s="52">
        <v>73</v>
      </c>
      <c r="B92" s="485" t="s">
        <v>409</v>
      </c>
      <c r="C92" s="583" t="s">
        <v>16</v>
      </c>
      <c r="D92" s="583" t="s">
        <v>2661</v>
      </c>
      <c r="E92" s="584">
        <v>44439</v>
      </c>
      <c r="F92" s="585">
        <v>0.54166666666666663</v>
      </c>
      <c r="G92" s="583" t="s">
        <v>2660</v>
      </c>
      <c r="H92" s="584">
        <v>44439</v>
      </c>
      <c r="I92" s="584">
        <v>47848</v>
      </c>
      <c r="J92" s="571" t="s">
        <v>471</v>
      </c>
      <c r="K92" s="63"/>
      <c r="L92" s="52" t="s">
        <v>2568</v>
      </c>
      <c r="M92" s="52" t="s">
        <v>2690</v>
      </c>
      <c r="N92" s="52" t="s">
        <v>2689</v>
      </c>
      <c r="O92" s="53">
        <v>44462</v>
      </c>
      <c r="P92" s="53">
        <v>44553</v>
      </c>
      <c r="R92" s="52">
        <v>12</v>
      </c>
      <c r="T92" s="52">
        <v>105.25</v>
      </c>
      <c r="U92" s="52">
        <v>1263</v>
      </c>
      <c r="W92" s="93" t="s">
        <v>3072</v>
      </c>
      <c r="Y92" s="264" t="s">
        <v>2699</v>
      </c>
      <c r="Z92" s="176"/>
      <c r="AA92" s="176"/>
      <c r="AB92" s="176"/>
      <c r="AC92" s="176"/>
      <c r="AD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6"/>
      <c r="AQ92" s="176"/>
      <c r="AR92" s="176"/>
      <c r="AS92" s="176"/>
      <c r="AT92" s="176"/>
      <c r="AU92" s="176"/>
      <c r="AV92" s="176"/>
      <c r="AW92" s="176"/>
      <c r="AX92" s="176"/>
      <c r="AY92" s="176"/>
      <c r="AZ92" s="176"/>
      <c r="BA92" s="176"/>
      <c r="BB92" s="176"/>
      <c r="BC92" s="176"/>
      <c r="BD92" s="176"/>
      <c r="BE92" s="176"/>
      <c r="BF92" s="176"/>
      <c r="BG92" s="176"/>
      <c r="BH92" s="176"/>
      <c r="BI92" s="176"/>
      <c r="BJ92" s="176"/>
      <c r="BK92" s="176"/>
      <c r="BL92" s="176"/>
      <c r="BM92" s="176"/>
      <c r="BN92" s="176"/>
      <c r="BO92" s="176"/>
      <c r="BP92" s="176"/>
      <c r="BQ92" s="176"/>
      <c r="BR92" s="176"/>
      <c r="BS92" s="176"/>
      <c r="BT92" s="176"/>
      <c r="BU92" s="176"/>
      <c r="BV92" s="176"/>
      <c r="BW92" s="176"/>
      <c r="BX92" s="176"/>
      <c r="BY92" s="176"/>
      <c r="BZ92" s="176"/>
      <c r="CA92" s="176"/>
      <c r="CB92" s="176"/>
      <c r="CC92" s="176"/>
      <c r="CD92" s="176"/>
      <c r="CE92" s="176"/>
      <c r="CF92" s="176"/>
      <c r="CG92" s="176"/>
      <c r="CH92" s="176"/>
      <c r="CI92" s="176"/>
      <c r="CJ92" s="176"/>
      <c r="CK92" s="176"/>
      <c r="CL92" s="176"/>
      <c r="CM92" s="176"/>
      <c r="CN92" s="176"/>
      <c r="CO92" s="176"/>
      <c r="CP92" s="176"/>
      <c r="CQ92" s="176"/>
      <c r="CR92" s="176"/>
      <c r="CS92" s="176"/>
      <c r="CT92" s="176"/>
      <c r="CU92" s="176"/>
      <c r="CV92" s="176"/>
    </row>
    <row r="93" spans="1:100" s="52" customFormat="1" ht="45" x14ac:dyDescent="0.25">
      <c r="A93" s="315">
        <v>74</v>
      </c>
      <c r="B93" s="596" t="s">
        <v>2702</v>
      </c>
      <c r="C93" s="596" t="s">
        <v>2703</v>
      </c>
      <c r="D93" s="596" t="s">
        <v>2706</v>
      </c>
      <c r="E93" s="597">
        <v>44460</v>
      </c>
      <c r="F93" s="598">
        <v>0.63888888888888895</v>
      </c>
      <c r="G93" s="596" t="s">
        <v>2704</v>
      </c>
      <c r="H93" s="597">
        <v>44470</v>
      </c>
      <c r="I93" s="596" t="s">
        <v>653</v>
      </c>
      <c r="J93" s="669" t="s">
        <v>2705</v>
      </c>
      <c r="L93" s="52" t="s">
        <v>2707</v>
      </c>
      <c r="M93" s="52" t="s">
        <v>2716</v>
      </c>
      <c r="N93" s="52" t="s">
        <v>2717</v>
      </c>
      <c r="O93" s="53">
        <v>44482</v>
      </c>
      <c r="P93" s="53">
        <v>44574</v>
      </c>
      <c r="R93" s="52">
        <v>1</v>
      </c>
      <c r="T93" s="52">
        <v>105.25</v>
      </c>
      <c r="W93" s="93" t="s">
        <v>3232</v>
      </c>
      <c r="Y93" s="264" t="s">
        <v>2719</v>
      </c>
      <c r="Z93" s="176"/>
      <c r="AA93" s="176"/>
      <c r="AB93" s="176"/>
      <c r="AC93" s="176"/>
      <c r="AD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6"/>
      <c r="AQ93" s="176"/>
      <c r="AR93" s="176"/>
      <c r="AS93" s="176"/>
      <c r="AT93" s="176"/>
      <c r="AU93" s="176"/>
      <c r="AV93" s="176"/>
      <c r="AW93" s="176"/>
      <c r="AX93" s="176"/>
      <c r="AY93" s="176"/>
      <c r="AZ93" s="176"/>
      <c r="BA93" s="176"/>
      <c r="BB93" s="176"/>
      <c r="BC93" s="176"/>
      <c r="BD93" s="176"/>
      <c r="BE93" s="176"/>
      <c r="BF93" s="176"/>
      <c r="BG93" s="176"/>
      <c r="BH93" s="176"/>
      <c r="BI93" s="176"/>
      <c r="BJ93" s="176"/>
      <c r="BK93" s="176"/>
      <c r="BL93" s="176"/>
      <c r="BM93" s="176"/>
      <c r="BN93" s="176"/>
      <c r="BO93" s="176"/>
      <c r="BP93" s="176"/>
      <c r="BQ93" s="176"/>
      <c r="BR93" s="176"/>
      <c r="BS93" s="176"/>
      <c r="BT93" s="176"/>
      <c r="BU93" s="176"/>
      <c r="BV93" s="176"/>
      <c r="BW93" s="176"/>
      <c r="BX93" s="176"/>
      <c r="BY93" s="176"/>
      <c r="BZ93" s="176"/>
      <c r="CA93" s="176"/>
      <c r="CB93" s="176"/>
      <c r="CC93" s="176"/>
      <c r="CD93" s="176"/>
      <c r="CE93" s="176"/>
      <c r="CF93" s="176"/>
      <c r="CG93" s="176"/>
      <c r="CH93" s="176"/>
      <c r="CI93" s="176"/>
      <c r="CJ93" s="176"/>
      <c r="CK93" s="176"/>
      <c r="CL93" s="176"/>
      <c r="CM93" s="176"/>
      <c r="CN93" s="176"/>
      <c r="CO93" s="176"/>
      <c r="CP93" s="176"/>
      <c r="CQ93" s="176"/>
      <c r="CR93" s="176"/>
      <c r="CS93" s="176"/>
      <c r="CT93" s="176"/>
      <c r="CU93" s="176"/>
      <c r="CV93" s="176"/>
    </row>
    <row r="94" spans="1:100" s="52" customFormat="1" ht="45" x14ac:dyDescent="0.25">
      <c r="A94" s="52">
        <v>75</v>
      </c>
      <c r="B94" s="596" t="s">
        <v>2702</v>
      </c>
      <c r="C94" s="596" t="s">
        <v>2703</v>
      </c>
      <c r="D94" s="52" t="s">
        <v>2815</v>
      </c>
      <c r="E94" s="53">
        <v>44578</v>
      </c>
      <c r="F94" s="267">
        <v>0.62152777777777779</v>
      </c>
      <c r="G94" s="596" t="s">
        <v>2704</v>
      </c>
      <c r="H94" s="53">
        <v>44602</v>
      </c>
      <c r="I94" s="52" t="s">
        <v>653</v>
      </c>
      <c r="J94" s="315" t="s">
        <v>2705</v>
      </c>
      <c r="M94" s="52" t="s">
        <v>2909</v>
      </c>
      <c r="N94" s="52" t="s">
        <v>2910</v>
      </c>
      <c r="O94" s="53">
        <v>44636</v>
      </c>
      <c r="P94" s="53">
        <v>44728</v>
      </c>
      <c r="R94" s="52">
        <v>1</v>
      </c>
      <c r="T94" s="52">
        <v>105.25</v>
      </c>
      <c r="W94" s="93" t="s">
        <v>3232</v>
      </c>
      <c r="Y94" s="264" t="s">
        <v>2823</v>
      </c>
      <c r="Z94" s="176"/>
      <c r="AA94" s="176"/>
      <c r="AB94" s="176"/>
      <c r="AC94" s="176"/>
      <c r="AD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6"/>
      <c r="AQ94" s="176"/>
      <c r="AR94" s="176"/>
      <c r="AS94" s="176"/>
      <c r="AT94" s="176"/>
      <c r="AU94" s="176"/>
      <c r="AV94" s="176"/>
      <c r="AW94" s="176"/>
      <c r="AX94" s="176"/>
      <c r="AY94" s="176"/>
      <c r="AZ94" s="176"/>
      <c r="BA94" s="176"/>
      <c r="BB94" s="176"/>
      <c r="BC94" s="176"/>
      <c r="BD94" s="176"/>
      <c r="BE94" s="176"/>
      <c r="BF94" s="176"/>
      <c r="BG94" s="176"/>
      <c r="BH94" s="176"/>
      <c r="BI94" s="176"/>
      <c r="BJ94" s="176"/>
      <c r="BK94" s="176"/>
      <c r="BL94" s="176"/>
      <c r="BM94" s="176"/>
      <c r="BN94" s="176"/>
      <c r="BO94" s="176"/>
      <c r="BP94" s="176"/>
      <c r="BQ94" s="176"/>
      <c r="BR94" s="176"/>
      <c r="BS94" s="176"/>
      <c r="BT94" s="176"/>
      <c r="BU94" s="176"/>
      <c r="BV94" s="176"/>
      <c r="BW94" s="176"/>
      <c r="BX94" s="176"/>
      <c r="BY94" s="176"/>
      <c r="BZ94" s="176"/>
      <c r="CA94" s="176"/>
      <c r="CB94" s="176"/>
      <c r="CC94" s="176"/>
      <c r="CD94" s="176"/>
      <c r="CE94" s="176"/>
      <c r="CF94" s="176"/>
      <c r="CG94" s="176"/>
      <c r="CH94" s="176"/>
      <c r="CI94" s="176"/>
      <c r="CJ94" s="176"/>
      <c r="CK94" s="176"/>
      <c r="CL94" s="176"/>
      <c r="CM94" s="176"/>
      <c r="CN94" s="176"/>
      <c r="CO94" s="176"/>
      <c r="CP94" s="176"/>
      <c r="CQ94" s="176"/>
      <c r="CR94" s="176"/>
      <c r="CS94" s="176"/>
      <c r="CT94" s="176"/>
      <c r="CU94" s="176"/>
      <c r="CV94" s="176"/>
    </row>
    <row r="95" spans="1:100" s="52" customFormat="1" ht="45" x14ac:dyDescent="0.25">
      <c r="A95" s="626">
        <v>76</v>
      </c>
      <c r="B95" s="596" t="s">
        <v>2702</v>
      </c>
      <c r="C95" s="596" t="s">
        <v>2703</v>
      </c>
      <c r="D95" s="52" t="s">
        <v>2816</v>
      </c>
      <c r="E95" s="53">
        <v>44579</v>
      </c>
      <c r="F95" s="267">
        <v>0.50138888888888888</v>
      </c>
      <c r="G95" s="596" t="s">
        <v>2817</v>
      </c>
      <c r="H95" s="53">
        <v>44602</v>
      </c>
      <c r="I95" s="52" t="s">
        <v>653</v>
      </c>
      <c r="J95" s="315" t="s">
        <v>2818</v>
      </c>
      <c r="M95" s="52" t="s">
        <v>2907</v>
      </c>
      <c r="N95" s="52" t="s">
        <v>2908</v>
      </c>
      <c r="O95" s="53" t="s">
        <v>3342</v>
      </c>
      <c r="P95" s="53">
        <v>44728</v>
      </c>
      <c r="R95" s="52">
        <v>1</v>
      </c>
      <c r="T95" s="52">
        <v>105.25</v>
      </c>
      <c r="W95" s="93" t="s">
        <v>3232</v>
      </c>
      <c r="Y95" s="264" t="s">
        <v>2823</v>
      </c>
      <c r="Z95" s="176"/>
      <c r="AA95" s="176"/>
      <c r="AB95" s="176"/>
      <c r="AC95" s="176"/>
      <c r="AD95" s="176"/>
      <c r="AE95" s="176"/>
      <c r="AF95" s="176"/>
      <c r="AG95" s="176"/>
      <c r="AH95" s="176"/>
      <c r="AI95" s="176"/>
      <c r="AJ95" s="176"/>
      <c r="AK95" s="176"/>
      <c r="AL95" s="176"/>
      <c r="AM95" s="176"/>
      <c r="AN95" s="176"/>
      <c r="AO95" s="176"/>
      <c r="AP95" s="176"/>
      <c r="AQ95" s="176"/>
      <c r="AR95" s="176"/>
      <c r="AS95" s="176"/>
      <c r="AT95" s="176"/>
      <c r="AU95" s="176"/>
      <c r="AV95" s="176"/>
      <c r="AW95" s="176"/>
      <c r="AX95" s="176"/>
      <c r="AY95" s="176"/>
      <c r="AZ95" s="176"/>
      <c r="BA95" s="176"/>
      <c r="BB95" s="176"/>
      <c r="BC95" s="176"/>
      <c r="BD95" s="176"/>
      <c r="BE95" s="176"/>
      <c r="BF95" s="176"/>
      <c r="BG95" s="176"/>
      <c r="BH95" s="176"/>
      <c r="BI95" s="176"/>
      <c r="BJ95" s="176"/>
      <c r="BK95" s="176"/>
      <c r="BL95" s="176"/>
      <c r="BM95" s="176"/>
      <c r="BN95" s="176"/>
      <c r="BO95" s="176"/>
      <c r="BP95" s="176"/>
      <c r="BQ95" s="176"/>
      <c r="BR95" s="176"/>
      <c r="BS95" s="176"/>
      <c r="BT95" s="176"/>
      <c r="BU95" s="176"/>
      <c r="BV95" s="176"/>
      <c r="BW95" s="176"/>
      <c r="BX95" s="176"/>
      <c r="BY95" s="176"/>
      <c r="BZ95" s="176"/>
      <c r="CA95" s="176"/>
      <c r="CB95" s="176"/>
      <c r="CC95" s="176"/>
      <c r="CD95" s="176"/>
      <c r="CE95" s="176"/>
      <c r="CF95" s="176"/>
      <c r="CG95" s="176"/>
      <c r="CH95" s="176"/>
      <c r="CI95" s="176"/>
      <c r="CJ95" s="176"/>
      <c r="CK95" s="176"/>
      <c r="CL95" s="176"/>
      <c r="CM95" s="176"/>
      <c r="CN95" s="176"/>
      <c r="CO95" s="176"/>
      <c r="CP95" s="176"/>
      <c r="CQ95" s="176"/>
      <c r="CR95" s="176"/>
      <c r="CS95" s="176"/>
      <c r="CT95" s="176"/>
      <c r="CU95" s="176"/>
      <c r="CV95" s="176"/>
    </row>
    <row r="96" spans="1:100" s="52" customFormat="1" ht="60" x14ac:dyDescent="0.25">
      <c r="A96" s="52">
        <v>77</v>
      </c>
      <c r="B96" s="52" t="s">
        <v>103</v>
      </c>
      <c r="C96" s="52" t="s">
        <v>16</v>
      </c>
      <c r="D96" s="52" t="s">
        <v>2843</v>
      </c>
      <c r="E96" s="53">
        <v>44599</v>
      </c>
      <c r="F96" s="267">
        <v>0.64583333333333337</v>
      </c>
      <c r="G96" s="52" t="s">
        <v>2844</v>
      </c>
      <c r="H96" s="53">
        <v>44287</v>
      </c>
      <c r="I96" s="53">
        <v>48213</v>
      </c>
      <c r="J96" s="315" t="s">
        <v>2845</v>
      </c>
      <c r="L96" s="52" t="s">
        <v>2470</v>
      </c>
      <c r="M96" s="52" t="s">
        <v>2872</v>
      </c>
      <c r="N96" s="52" t="s">
        <v>2873</v>
      </c>
      <c r="O96" s="53">
        <v>44648</v>
      </c>
      <c r="P96" s="53">
        <v>44740</v>
      </c>
      <c r="R96" s="52">
        <v>2</v>
      </c>
      <c r="T96" s="52">
        <v>105.25</v>
      </c>
      <c r="U96" s="52">
        <v>210.5</v>
      </c>
      <c r="W96" s="93" t="s">
        <v>3068</v>
      </c>
      <c r="Y96" s="264" t="s">
        <v>2924</v>
      </c>
      <c r="Z96" s="176"/>
      <c r="AA96" s="176"/>
      <c r="AB96" s="176"/>
      <c r="AC96" s="176"/>
      <c r="AD96" s="176"/>
      <c r="AE96" s="176"/>
      <c r="AF96" s="176"/>
      <c r="AG96" s="176"/>
      <c r="AH96" s="176"/>
      <c r="AI96" s="176"/>
      <c r="AJ96" s="176"/>
      <c r="AK96" s="176"/>
      <c r="AL96" s="176"/>
      <c r="AM96" s="176"/>
      <c r="AN96" s="176"/>
      <c r="AO96" s="176"/>
      <c r="AP96" s="176"/>
      <c r="AQ96" s="176"/>
      <c r="AR96" s="176"/>
      <c r="AS96" s="176"/>
      <c r="AT96" s="176"/>
      <c r="AU96" s="176"/>
      <c r="AV96" s="176"/>
      <c r="AW96" s="176"/>
      <c r="AX96" s="176"/>
      <c r="AY96" s="176"/>
      <c r="AZ96" s="176"/>
      <c r="BA96" s="176"/>
      <c r="BB96" s="176"/>
      <c r="BC96" s="176"/>
      <c r="BD96" s="176"/>
      <c r="BE96" s="176"/>
      <c r="BF96" s="176"/>
      <c r="BG96" s="176"/>
      <c r="BH96" s="176"/>
      <c r="BI96" s="176"/>
      <c r="BJ96" s="176"/>
      <c r="BK96" s="176"/>
      <c r="BL96" s="176"/>
      <c r="BM96" s="176"/>
      <c r="BN96" s="176"/>
      <c r="BO96" s="176"/>
      <c r="BP96" s="176"/>
      <c r="BQ96" s="176"/>
      <c r="BR96" s="176"/>
      <c r="BS96" s="176"/>
      <c r="BT96" s="176"/>
      <c r="BU96" s="176"/>
      <c r="BV96" s="176"/>
      <c r="BW96" s="176"/>
      <c r="BX96" s="176"/>
      <c r="BY96" s="176"/>
      <c r="BZ96" s="176"/>
      <c r="CA96" s="176"/>
      <c r="CB96" s="176"/>
      <c r="CC96" s="176"/>
      <c r="CD96" s="176"/>
      <c r="CE96" s="176"/>
      <c r="CF96" s="176"/>
      <c r="CG96" s="176"/>
      <c r="CH96" s="176"/>
      <c r="CI96" s="176"/>
      <c r="CJ96" s="176"/>
      <c r="CK96" s="176"/>
      <c r="CL96" s="176"/>
      <c r="CM96" s="176"/>
      <c r="CN96" s="176"/>
      <c r="CO96" s="176"/>
      <c r="CP96" s="176"/>
      <c r="CQ96" s="176"/>
      <c r="CR96" s="176"/>
      <c r="CS96" s="176"/>
      <c r="CT96" s="176"/>
      <c r="CU96" s="176"/>
      <c r="CV96" s="176"/>
    </row>
    <row r="97" spans="1:100" s="52" customFormat="1" ht="60" x14ac:dyDescent="0.25">
      <c r="A97" s="315">
        <v>78</v>
      </c>
      <c r="B97" s="52" t="s">
        <v>103</v>
      </c>
      <c r="C97" s="52" t="s">
        <v>16</v>
      </c>
      <c r="D97" s="52" t="s">
        <v>2846</v>
      </c>
      <c r="E97" s="53">
        <v>44599</v>
      </c>
      <c r="F97" s="267">
        <v>0.64583333333333337</v>
      </c>
      <c r="G97" s="52" t="s">
        <v>2847</v>
      </c>
      <c r="H97" s="53">
        <v>44287</v>
      </c>
      <c r="I97" s="53">
        <v>48213</v>
      </c>
      <c r="J97" s="315" t="s">
        <v>2845</v>
      </c>
      <c r="L97" s="52" t="s">
        <v>2470</v>
      </c>
      <c r="M97" s="52" t="s">
        <v>2874</v>
      </c>
      <c r="N97" s="52" t="s">
        <v>2875</v>
      </c>
      <c r="O97" s="53">
        <v>44648</v>
      </c>
      <c r="P97" s="53">
        <v>44740</v>
      </c>
      <c r="R97" s="52">
        <v>3</v>
      </c>
      <c r="T97" s="52">
        <v>105.25</v>
      </c>
      <c r="U97" s="52">
        <v>315.75</v>
      </c>
      <c r="W97" s="93" t="s">
        <v>3068</v>
      </c>
      <c r="Y97" s="264" t="s">
        <v>2924</v>
      </c>
      <c r="Z97" s="176"/>
      <c r="AA97" s="176"/>
      <c r="AB97" s="176"/>
      <c r="AC97" s="176"/>
      <c r="AD97" s="176"/>
      <c r="AE97" s="176"/>
      <c r="AF97" s="176"/>
      <c r="AG97" s="176"/>
      <c r="AH97" s="176"/>
      <c r="AI97" s="176"/>
      <c r="AJ97" s="176"/>
      <c r="AK97" s="176"/>
      <c r="AL97" s="176"/>
      <c r="AM97" s="176"/>
      <c r="AN97" s="176"/>
      <c r="AO97" s="176"/>
      <c r="AP97" s="176"/>
      <c r="AQ97" s="176"/>
      <c r="AR97" s="176"/>
      <c r="AS97" s="176"/>
      <c r="AT97" s="176"/>
      <c r="AU97" s="176"/>
      <c r="AV97" s="176"/>
      <c r="AW97" s="176"/>
      <c r="AX97" s="176"/>
      <c r="AY97" s="176"/>
      <c r="AZ97" s="176"/>
      <c r="BA97" s="176"/>
      <c r="BB97" s="176"/>
      <c r="BC97" s="176"/>
      <c r="BD97" s="176"/>
      <c r="BE97" s="176"/>
      <c r="BF97" s="176"/>
      <c r="BG97" s="176"/>
      <c r="BH97" s="176"/>
      <c r="BI97" s="176"/>
      <c r="BJ97" s="176"/>
      <c r="BK97" s="176"/>
      <c r="BL97" s="176"/>
      <c r="BM97" s="176"/>
      <c r="BN97" s="176"/>
      <c r="BO97" s="176"/>
      <c r="BP97" s="176"/>
      <c r="BQ97" s="176"/>
      <c r="BR97" s="176"/>
      <c r="BS97" s="176"/>
      <c r="BT97" s="176"/>
      <c r="BU97" s="176"/>
      <c r="BV97" s="176"/>
      <c r="BW97" s="176"/>
      <c r="BX97" s="176"/>
      <c r="BY97" s="176"/>
      <c r="BZ97" s="176"/>
      <c r="CA97" s="176"/>
      <c r="CB97" s="176"/>
      <c r="CC97" s="176"/>
      <c r="CD97" s="176"/>
      <c r="CE97" s="176"/>
      <c r="CF97" s="176"/>
      <c r="CG97" s="176"/>
      <c r="CH97" s="176"/>
      <c r="CI97" s="176"/>
      <c r="CJ97" s="176"/>
      <c r="CK97" s="176"/>
      <c r="CL97" s="176"/>
      <c r="CM97" s="176"/>
      <c r="CN97" s="176"/>
      <c r="CO97" s="176"/>
      <c r="CP97" s="176"/>
      <c r="CQ97" s="176"/>
      <c r="CR97" s="176"/>
      <c r="CS97" s="176"/>
      <c r="CT97" s="176"/>
      <c r="CU97" s="176"/>
      <c r="CV97" s="176"/>
    </row>
    <row r="98" spans="1:100" s="815" customFormat="1" ht="60" x14ac:dyDescent="0.25">
      <c r="A98" s="815">
        <v>79</v>
      </c>
      <c r="B98" s="815" t="s">
        <v>409</v>
      </c>
      <c r="C98" s="815" t="s">
        <v>16</v>
      </c>
      <c r="D98" s="815" t="s">
        <v>2946</v>
      </c>
      <c r="E98" s="818">
        <v>44666</v>
      </c>
      <c r="F98" s="881">
        <v>0.58333333333333337</v>
      </c>
      <c r="G98" s="815" t="s">
        <v>2947</v>
      </c>
      <c r="H98" s="818">
        <v>44666</v>
      </c>
      <c r="I98" s="818">
        <v>46478</v>
      </c>
      <c r="J98" s="817" t="s">
        <v>27</v>
      </c>
      <c r="L98" s="815" t="s">
        <v>2948</v>
      </c>
      <c r="M98" s="815" t="s">
        <v>2967</v>
      </c>
      <c r="N98" s="815" t="s">
        <v>2968</v>
      </c>
      <c r="O98" s="818">
        <v>44825</v>
      </c>
      <c r="P98" s="818">
        <v>44916</v>
      </c>
      <c r="R98" s="815">
        <v>13</v>
      </c>
      <c r="T98" s="815">
        <v>105.25</v>
      </c>
      <c r="U98" s="815">
        <v>1368.25</v>
      </c>
      <c r="W98" s="891" t="s">
        <v>3162</v>
      </c>
      <c r="Y98" s="892" t="s">
        <v>2976</v>
      </c>
      <c r="Z98" s="893"/>
      <c r="AA98" s="893"/>
      <c r="AB98" s="893"/>
      <c r="AC98" s="893"/>
      <c r="AD98" s="893"/>
      <c r="AE98" s="893"/>
      <c r="AF98" s="893"/>
      <c r="AG98" s="893"/>
      <c r="AH98" s="893"/>
      <c r="AI98" s="893"/>
      <c r="AJ98" s="893"/>
      <c r="AK98" s="893"/>
      <c r="AL98" s="893"/>
      <c r="AM98" s="893"/>
      <c r="AN98" s="893"/>
      <c r="AO98" s="893"/>
      <c r="AP98" s="893"/>
      <c r="AQ98" s="893"/>
      <c r="AR98" s="893"/>
      <c r="AS98" s="893"/>
      <c r="AT98" s="893"/>
      <c r="AU98" s="893"/>
      <c r="AV98" s="893"/>
      <c r="AW98" s="893"/>
      <c r="AX98" s="893"/>
      <c r="AY98" s="893"/>
      <c r="AZ98" s="893"/>
      <c r="BA98" s="893"/>
      <c r="BB98" s="893"/>
      <c r="BC98" s="893"/>
      <c r="BD98" s="893"/>
      <c r="BE98" s="893"/>
      <c r="BF98" s="893"/>
      <c r="BG98" s="893"/>
      <c r="BH98" s="893"/>
      <c r="BI98" s="893"/>
      <c r="BJ98" s="893"/>
      <c r="BK98" s="893"/>
      <c r="BL98" s="893"/>
      <c r="BM98" s="893"/>
      <c r="BN98" s="893"/>
      <c r="BO98" s="893"/>
      <c r="BP98" s="893"/>
      <c r="BQ98" s="893"/>
      <c r="BR98" s="893"/>
      <c r="BS98" s="893"/>
      <c r="BT98" s="893"/>
      <c r="BU98" s="893"/>
      <c r="BV98" s="893"/>
      <c r="BW98" s="893"/>
      <c r="BX98" s="893"/>
      <c r="BY98" s="893"/>
      <c r="BZ98" s="893"/>
      <c r="CA98" s="893"/>
      <c r="CB98" s="893"/>
      <c r="CC98" s="893"/>
      <c r="CD98" s="893"/>
      <c r="CE98" s="893"/>
      <c r="CF98" s="893"/>
      <c r="CG98" s="893"/>
      <c r="CH98" s="893"/>
      <c r="CI98" s="893"/>
      <c r="CJ98" s="893"/>
      <c r="CK98" s="893"/>
      <c r="CL98" s="893"/>
      <c r="CM98" s="893"/>
      <c r="CN98" s="893"/>
      <c r="CO98" s="893"/>
      <c r="CP98" s="893"/>
      <c r="CQ98" s="893"/>
      <c r="CR98" s="893"/>
      <c r="CS98" s="893"/>
      <c r="CT98" s="893"/>
      <c r="CU98" s="893"/>
      <c r="CV98" s="893"/>
    </row>
    <row r="99" spans="1:100" s="815" customFormat="1" ht="45" x14ac:dyDescent="0.25">
      <c r="A99" s="817">
        <v>80</v>
      </c>
      <c r="B99" s="815" t="s">
        <v>409</v>
      </c>
      <c r="C99" s="815" t="s">
        <v>16</v>
      </c>
      <c r="D99" s="815" t="s">
        <v>2949</v>
      </c>
      <c r="E99" s="818">
        <v>44666</v>
      </c>
      <c r="F99" s="881">
        <v>0.58333333333333337</v>
      </c>
      <c r="G99" s="815" t="s">
        <v>2950</v>
      </c>
      <c r="H99" s="818">
        <v>44666</v>
      </c>
      <c r="I99" s="818">
        <v>46478</v>
      </c>
      <c r="J99" s="817" t="s">
        <v>27</v>
      </c>
      <c r="L99" s="815" t="s">
        <v>2948</v>
      </c>
      <c r="M99" s="815" t="s">
        <v>2969</v>
      </c>
      <c r="N99" s="815" t="s">
        <v>2970</v>
      </c>
      <c r="O99" s="818">
        <v>44825</v>
      </c>
      <c r="P99" s="815" t="s">
        <v>2966</v>
      </c>
      <c r="R99" s="815">
        <v>8</v>
      </c>
      <c r="T99" s="815">
        <v>105.25</v>
      </c>
      <c r="U99" s="815">
        <v>842</v>
      </c>
      <c r="W99" s="891" t="s">
        <v>3162</v>
      </c>
      <c r="Y99" s="892" t="s">
        <v>2976</v>
      </c>
      <c r="Z99" s="893"/>
      <c r="AA99" s="893"/>
      <c r="AB99" s="893"/>
      <c r="AC99" s="893"/>
      <c r="AD99" s="893"/>
      <c r="AE99" s="893"/>
      <c r="AF99" s="893"/>
      <c r="AG99" s="893"/>
      <c r="AH99" s="893"/>
      <c r="AI99" s="893"/>
      <c r="AJ99" s="893"/>
      <c r="AK99" s="893"/>
      <c r="AL99" s="893"/>
      <c r="AM99" s="893"/>
      <c r="AN99" s="893"/>
      <c r="AO99" s="893"/>
      <c r="AP99" s="893"/>
      <c r="AQ99" s="893"/>
      <c r="AR99" s="893"/>
      <c r="AS99" s="893"/>
      <c r="AT99" s="893"/>
      <c r="AU99" s="893"/>
      <c r="AV99" s="893"/>
      <c r="AW99" s="893"/>
      <c r="AX99" s="893"/>
      <c r="AY99" s="893"/>
      <c r="AZ99" s="893"/>
      <c r="BA99" s="893"/>
      <c r="BB99" s="893"/>
      <c r="BC99" s="893"/>
      <c r="BD99" s="893"/>
      <c r="BE99" s="893"/>
      <c r="BF99" s="893"/>
      <c r="BG99" s="893"/>
      <c r="BH99" s="893"/>
      <c r="BI99" s="893"/>
      <c r="BJ99" s="893"/>
      <c r="BK99" s="893"/>
      <c r="BL99" s="893"/>
      <c r="BM99" s="893"/>
      <c r="BN99" s="893"/>
      <c r="BO99" s="893"/>
      <c r="BP99" s="893"/>
      <c r="BQ99" s="893"/>
      <c r="BR99" s="893"/>
      <c r="BS99" s="893"/>
      <c r="BT99" s="893"/>
      <c r="BU99" s="893"/>
      <c r="BV99" s="893"/>
      <c r="BW99" s="893"/>
      <c r="BX99" s="893"/>
      <c r="BY99" s="893"/>
      <c r="BZ99" s="893"/>
      <c r="CA99" s="893"/>
      <c r="CB99" s="893"/>
      <c r="CC99" s="893"/>
      <c r="CD99" s="893"/>
      <c r="CE99" s="893"/>
      <c r="CF99" s="893"/>
      <c r="CG99" s="893"/>
      <c r="CH99" s="893"/>
      <c r="CI99" s="893"/>
      <c r="CJ99" s="893"/>
      <c r="CK99" s="893"/>
      <c r="CL99" s="893"/>
      <c r="CM99" s="893"/>
      <c r="CN99" s="893"/>
      <c r="CO99" s="893"/>
      <c r="CP99" s="893"/>
      <c r="CQ99" s="893"/>
      <c r="CR99" s="893"/>
      <c r="CS99" s="893"/>
      <c r="CT99" s="893"/>
      <c r="CU99" s="893"/>
      <c r="CV99" s="893"/>
    </row>
    <row r="100" spans="1:100" s="52" customFormat="1" ht="60" x14ac:dyDescent="0.25">
      <c r="A100" s="52">
        <v>81</v>
      </c>
      <c r="B100" s="52" t="s">
        <v>319</v>
      </c>
      <c r="C100" s="52" t="s">
        <v>16</v>
      </c>
      <c r="D100" s="52" t="s">
        <v>2956</v>
      </c>
      <c r="E100" s="53">
        <v>44673</v>
      </c>
      <c r="F100" s="267">
        <v>0.35416666666666669</v>
      </c>
      <c r="G100" s="52" t="s">
        <v>2957</v>
      </c>
      <c r="H100" s="53">
        <v>44712</v>
      </c>
      <c r="I100" s="53">
        <v>48365</v>
      </c>
      <c r="J100" s="315" t="s">
        <v>27</v>
      </c>
      <c r="L100" s="52" t="s">
        <v>2761</v>
      </c>
      <c r="M100" s="52" t="s">
        <v>2964</v>
      </c>
      <c r="N100" s="52" t="s">
        <v>2965</v>
      </c>
      <c r="O100" s="53">
        <v>44711</v>
      </c>
      <c r="P100" s="53">
        <v>44803</v>
      </c>
      <c r="R100" s="52">
        <v>11</v>
      </c>
      <c r="T100" s="52">
        <v>105.25</v>
      </c>
      <c r="U100" s="52">
        <v>1157.75</v>
      </c>
      <c r="W100" s="93" t="s">
        <v>3193</v>
      </c>
      <c r="Y100" s="264" t="s">
        <v>2976</v>
      </c>
      <c r="Z100" s="176"/>
      <c r="AA100" s="176"/>
      <c r="AB100" s="176"/>
      <c r="AC100" s="176"/>
      <c r="AD100" s="176"/>
      <c r="AE100" s="176"/>
      <c r="AF100" s="176"/>
      <c r="AG100" s="176"/>
      <c r="AH100" s="176"/>
      <c r="AI100" s="176"/>
      <c r="AJ100" s="176"/>
      <c r="AK100" s="176"/>
      <c r="AL100" s="176"/>
      <c r="AM100" s="176"/>
      <c r="AN100" s="176"/>
      <c r="AO100" s="176"/>
      <c r="AP100" s="176"/>
      <c r="AQ100" s="176"/>
      <c r="AR100" s="176"/>
      <c r="AS100" s="176"/>
      <c r="AT100" s="176"/>
      <c r="AU100" s="176"/>
      <c r="AV100" s="176"/>
      <c r="AW100" s="176"/>
      <c r="AX100" s="176"/>
      <c r="AY100" s="176"/>
      <c r="AZ100" s="176"/>
      <c r="BA100" s="176"/>
      <c r="BB100" s="176"/>
      <c r="BC100" s="176"/>
      <c r="BD100" s="176"/>
      <c r="BE100" s="176"/>
      <c r="BF100" s="176"/>
      <c r="BG100" s="176"/>
      <c r="BH100" s="176"/>
      <c r="BI100" s="176"/>
      <c r="BJ100" s="176"/>
      <c r="BK100" s="176"/>
      <c r="BL100" s="176"/>
      <c r="BM100" s="176"/>
      <c r="BN100" s="176"/>
      <c r="BO100" s="176"/>
      <c r="BP100" s="176"/>
      <c r="BQ100" s="176"/>
      <c r="BR100" s="176"/>
      <c r="BS100" s="176"/>
      <c r="BT100" s="176"/>
      <c r="BU100" s="176"/>
      <c r="BV100" s="176"/>
      <c r="BW100" s="176"/>
      <c r="BX100" s="176"/>
      <c r="BY100" s="176"/>
      <c r="BZ100" s="176"/>
      <c r="CA100" s="176"/>
      <c r="CB100" s="176"/>
      <c r="CC100" s="176"/>
      <c r="CD100" s="176"/>
      <c r="CE100" s="176"/>
      <c r="CF100" s="176"/>
      <c r="CG100" s="176"/>
      <c r="CH100" s="176"/>
      <c r="CI100" s="176"/>
      <c r="CJ100" s="176"/>
      <c r="CK100" s="176"/>
      <c r="CL100" s="176"/>
      <c r="CM100" s="176"/>
      <c r="CN100" s="176"/>
      <c r="CO100" s="176"/>
      <c r="CP100" s="176"/>
      <c r="CQ100" s="176"/>
      <c r="CR100" s="176"/>
      <c r="CS100" s="176"/>
      <c r="CT100" s="176"/>
      <c r="CU100" s="176"/>
      <c r="CV100" s="176"/>
    </row>
    <row r="101" spans="1:100" s="160" customFormat="1" ht="45" x14ac:dyDescent="0.25">
      <c r="A101" s="160">
        <v>82</v>
      </c>
      <c r="B101" s="160" t="s">
        <v>319</v>
      </c>
      <c r="C101" s="160" t="s">
        <v>16</v>
      </c>
      <c r="D101" s="160" t="s">
        <v>2973</v>
      </c>
      <c r="E101" s="546">
        <v>44694</v>
      </c>
      <c r="F101" s="544">
        <v>0.41666666666666669</v>
      </c>
      <c r="G101" s="160" t="s">
        <v>2974</v>
      </c>
      <c r="H101" s="546">
        <v>44712</v>
      </c>
      <c r="I101" s="546">
        <v>48365</v>
      </c>
      <c r="J101" s="60" t="s">
        <v>27</v>
      </c>
      <c r="K101" s="651"/>
      <c r="L101" s="651" t="s">
        <v>2761</v>
      </c>
      <c r="M101" s="651"/>
      <c r="N101" s="651"/>
      <c r="O101" s="651"/>
      <c r="P101" s="651"/>
      <c r="Q101" s="651"/>
      <c r="R101" s="651"/>
      <c r="S101" s="651"/>
      <c r="T101" s="651"/>
      <c r="U101" s="651"/>
      <c r="V101" s="651"/>
      <c r="W101" s="248"/>
      <c r="X101" s="651"/>
      <c r="Y101" s="406"/>
      <c r="Z101" s="370"/>
      <c r="AA101" s="370"/>
      <c r="AB101" s="370"/>
      <c r="AC101" s="370"/>
      <c r="AD101" s="370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  <c r="CU101" s="101"/>
      <c r="CV101" s="101"/>
    </row>
    <row r="102" spans="1:100" s="725" customFormat="1" ht="105" x14ac:dyDescent="0.25">
      <c r="A102" s="725">
        <v>83</v>
      </c>
      <c r="B102" s="725" t="s">
        <v>2977</v>
      </c>
      <c r="C102" s="725" t="s">
        <v>2703</v>
      </c>
      <c r="D102" s="725" t="s">
        <v>2978</v>
      </c>
      <c r="E102" s="107">
        <v>44699</v>
      </c>
      <c r="F102" s="277">
        <v>0.61388888888888882</v>
      </c>
      <c r="G102" s="725" t="s">
        <v>2979</v>
      </c>
      <c r="H102" s="725" t="s">
        <v>2980</v>
      </c>
      <c r="I102" s="725" t="s">
        <v>2981</v>
      </c>
      <c r="J102" s="726" t="s">
        <v>2982</v>
      </c>
      <c r="K102" s="725" t="s">
        <v>3311</v>
      </c>
      <c r="M102" s="725" t="s">
        <v>3008</v>
      </c>
      <c r="N102" s="725" t="s">
        <v>3009</v>
      </c>
      <c r="O102" s="725" t="s">
        <v>3019</v>
      </c>
      <c r="P102" s="725" t="s">
        <v>2966</v>
      </c>
      <c r="R102" s="725">
        <v>2</v>
      </c>
      <c r="T102" s="725">
        <v>105.25</v>
      </c>
      <c r="U102" s="725">
        <v>210.5</v>
      </c>
      <c r="W102" s="115" t="s">
        <v>1017</v>
      </c>
      <c r="Y102" s="333" t="s">
        <v>3010</v>
      </c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166"/>
      <c r="AO102" s="166"/>
      <c r="AP102" s="166"/>
      <c r="AQ102" s="166"/>
      <c r="AR102" s="166"/>
      <c r="AS102" s="166"/>
      <c r="AT102" s="166"/>
      <c r="AU102" s="166"/>
      <c r="AV102" s="166"/>
      <c r="AW102" s="166"/>
      <c r="AX102" s="166"/>
      <c r="AY102" s="166"/>
      <c r="AZ102" s="166"/>
      <c r="BA102" s="166"/>
      <c r="BB102" s="166"/>
      <c r="BC102" s="166"/>
      <c r="BD102" s="166"/>
      <c r="BE102" s="166"/>
      <c r="BF102" s="166"/>
      <c r="BG102" s="166"/>
      <c r="BH102" s="166"/>
      <c r="BI102" s="166"/>
      <c r="BJ102" s="166"/>
      <c r="BK102" s="166"/>
      <c r="BL102" s="166"/>
      <c r="BM102" s="166"/>
      <c r="BN102" s="166"/>
      <c r="BO102" s="166"/>
      <c r="BP102" s="166"/>
      <c r="BQ102" s="166"/>
      <c r="BR102" s="166"/>
      <c r="BS102" s="166"/>
      <c r="BT102" s="166"/>
      <c r="BU102" s="166"/>
      <c r="BV102" s="166"/>
      <c r="BW102" s="166"/>
      <c r="BX102" s="166"/>
      <c r="BY102" s="166"/>
      <c r="BZ102" s="166"/>
      <c r="CA102" s="166"/>
      <c r="CB102" s="166"/>
      <c r="CC102" s="166"/>
      <c r="CD102" s="166"/>
      <c r="CE102" s="166"/>
      <c r="CF102" s="166"/>
      <c r="CG102" s="166"/>
      <c r="CH102" s="166"/>
      <c r="CI102" s="166"/>
      <c r="CJ102" s="166"/>
      <c r="CK102" s="166"/>
      <c r="CL102" s="166"/>
      <c r="CM102" s="166"/>
      <c r="CN102" s="166"/>
      <c r="CO102" s="166"/>
      <c r="CP102" s="166"/>
      <c r="CQ102" s="166"/>
      <c r="CR102" s="166"/>
      <c r="CS102" s="166"/>
      <c r="CT102" s="166"/>
      <c r="CU102" s="166"/>
      <c r="CV102" s="166"/>
    </row>
    <row r="103" spans="1:100" s="160" customFormat="1" ht="45" x14ac:dyDescent="0.25">
      <c r="A103" s="160">
        <v>84</v>
      </c>
      <c r="B103" s="160" t="s">
        <v>319</v>
      </c>
      <c r="C103" s="160" t="s">
        <v>16</v>
      </c>
      <c r="D103" s="160" t="s">
        <v>3011</v>
      </c>
      <c r="E103" s="648">
        <v>44734</v>
      </c>
      <c r="F103" s="160" t="s">
        <v>2341</v>
      </c>
      <c r="G103" s="160" t="s">
        <v>3012</v>
      </c>
      <c r="H103" s="648">
        <v>44773</v>
      </c>
      <c r="I103" s="648">
        <v>48426</v>
      </c>
      <c r="J103" s="60" t="s">
        <v>27</v>
      </c>
      <c r="K103" s="651"/>
      <c r="L103" s="651" t="s">
        <v>2761</v>
      </c>
      <c r="M103" s="651"/>
      <c r="N103" s="651"/>
      <c r="O103" s="651"/>
      <c r="P103" s="651"/>
      <c r="Q103" s="651"/>
      <c r="R103" s="651"/>
      <c r="S103" s="651"/>
      <c r="T103" s="651"/>
      <c r="U103" s="651"/>
      <c r="V103" s="651"/>
      <c r="W103" s="651"/>
      <c r="X103" s="651"/>
      <c r="Y103" s="406"/>
      <c r="Z103" s="370"/>
      <c r="AA103" s="370"/>
      <c r="AB103" s="370"/>
      <c r="AC103" s="370"/>
      <c r="AD103" s="370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1"/>
      <c r="BZ103" s="101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1"/>
      <c r="CM103" s="101"/>
      <c r="CN103" s="101"/>
      <c r="CO103" s="101"/>
      <c r="CP103" s="101"/>
      <c r="CQ103" s="101"/>
      <c r="CR103" s="101"/>
      <c r="CS103" s="101"/>
      <c r="CT103" s="101"/>
      <c r="CU103" s="101"/>
      <c r="CV103" s="101"/>
    </row>
    <row r="104" spans="1:100" s="160" customFormat="1" ht="75" x14ac:dyDescent="0.25">
      <c r="A104" s="160">
        <v>85</v>
      </c>
      <c r="B104" s="160" t="s">
        <v>319</v>
      </c>
      <c r="C104" s="160" t="s">
        <v>16</v>
      </c>
      <c r="D104" s="160" t="s">
        <v>3013</v>
      </c>
      <c r="E104" s="648">
        <v>44739</v>
      </c>
      <c r="F104" s="650">
        <v>0.52638888888888891</v>
      </c>
      <c r="G104" s="160" t="s">
        <v>3014</v>
      </c>
      <c r="H104" s="648">
        <v>44773</v>
      </c>
      <c r="I104" s="648">
        <v>48426</v>
      </c>
      <c r="J104" s="60" t="s">
        <v>27</v>
      </c>
      <c r="K104" s="651"/>
      <c r="L104" s="651" t="s">
        <v>2761</v>
      </c>
      <c r="M104" s="651"/>
      <c r="N104" s="651"/>
      <c r="O104" s="651"/>
      <c r="P104" s="651"/>
      <c r="Q104" s="651"/>
      <c r="R104" s="651"/>
      <c r="S104" s="651"/>
      <c r="T104" s="651"/>
      <c r="U104" s="651"/>
      <c r="V104" s="651"/>
      <c r="W104" s="651"/>
      <c r="X104" s="651"/>
      <c r="Y104" s="406"/>
      <c r="Z104" s="370"/>
      <c r="AA104" s="370"/>
      <c r="AB104" s="370"/>
      <c r="AC104" s="370"/>
      <c r="AD104" s="370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1"/>
      <c r="BN104" s="101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1"/>
      <c r="BZ104" s="101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1"/>
      <c r="CM104" s="101"/>
      <c r="CN104" s="101"/>
      <c r="CO104" s="101"/>
      <c r="CP104" s="101"/>
      <c r="CQ104" s="101"/>
      <c r="CR104" s="101"/>
      <c r="CS104" s="101"/>
      <c r="CT104" s="101"/>
      <c r="CU104" s="101"/>
      <c r="CV104" s="101"/>
    </row>
    <row r="105" spans="1:100" s="195" customFormat="1" ht="45" x14ac:dyDescent="0.25">
      <c r="A105" s="63">
        <v>86</v>
      </c>
      <c r="B105" s="596" t="s">
        <v>2702</v>
      </c>
      <c r="C105" s="596" t="s">
        <v>2703</v>
      </c>
      <c r="D105" s="52" t="s">
        <v>3040</v>
      </c>
      <c r="E105" s="53">
        <v>44769</v>
      </c>
      <c r="F105" s="267">
        <v>0.71805555555555556</v>
      </c>
      <c r="G105" s="596" t="s">
        <v>3041</v>
      </c>
      <c r="H105" s="53">
        <v>44602</v>
      </c>
      <c r="I105" s="52" t="s">
        <v>653</v>
      </c>
      <c r="J105" s="315" t="s">
        <v>2818</v>
      </c>
      <c r="K105" s="76"/>
      <c r="L105" s="76"/>
      <c r="M105" s="1051" t="s">
        <v>3057</v>
      </c>
      <c r="N105" s="1051" t="s">
        <v>3058</v>
      </c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194"/>
      <c r="Z105" s="194"/>
      <c r="AA105" s="194"/>
      <c r="AB105" s="194"/>
      <c r="AC105" s="194"/>
      <c r="AD105" s="194"/>
    </row>
    <row r="106" spans="1:100" s="195" customFormat="1" ht="45" x14ac:dyDescent="0.25">
      <c r="A106" s="63">
        <v>87</v>
      </c>
      <c r="B106" s="596" t="s">
        <v>2702</v>
      </c>
      <c r="C106" s="596" t="s">
        <v>2703</v>
      </c>
      <c r="D106" s="52" t="s">
        <v>3042</v>
      </c>
      <c r="E106" s="53">
        <v>44769</v>
      </c>
      <c r="F106" s="267">
        <v>0.71805555555555556</v>
      </c>
      <c r="G106" s="596" t="s">
        <v>3043</v>
      </c>
      <c r="H106" s="53">
        <v>44602</v>
      </c>
      <c r="I106" s="52" t="s">
        <v>653</v>
      </c>
      <c r="J106" s="315" t="s">
        <v>2818</v>
      </c>
      <c r="K106" s="76"/>
      <c r="L106" s="76"/>
      <c r="M106" s="1052"/>
      <c r="N106" s="1052"/>
      <c r="O106" s="53">
        <v>44797</v>
      </c>
      <c r="P106" s="697">
        <v>44889</v>
      </c>
      <c r="Q106" s="672"/>
      <c r="R106" s="672">
        <v>2</v>
      </c>
      <c r="S106" s="672"/>
      <c r="T106" s="672">
        <v>105.25</v>
      </c>
      <c r="U106" s="672">
        <v>210.5</v>
      </c>
      <c r="V106" s="672"/>
      <c r="W106" s="708" t="s">
        <v>3232</v>
      </c>
      <c r="X106" s="76"/>
      <c r="Y106" s="194" t="s">
        <v>3084</v>
      </c>
      <c r="Z106" s="194"/>
      <c r="AA106" s="194"/>
      <c r="AB106" s="194"/>
      <c r="AC106" s="194"/>
      <c r="AD106" s="194"/>
    </row>
    <row r="107" spans="1:100" s="52" customFormat="1" ht="120" x14ac:dyDescent="0.25">
      <c r="A107" s="52">
        <v>88</v>
      </c>
      <c r="B107" s="52" t="s">
        <v>319</v>
      </c>
      <c r="C107" s="52" t="s">
        <v>16</v>
      </c>
      <c r="D107" s="52" t="s">
        <v>3047</v>
      </c>
      <c r="E107" s="53">
        <v>44775</v>
      </c>
      <c r="F107" s="267">
        <v>0.4916666666666667</v>
      </c>
      <c r="G107" s="52" t="s">
        <v>3048</v>
      </c>
      <c r="H107" s="53">
        <v>44804</v>
      </c>
      <c r="I107" s="53">
        <v>48457</v>
      </c>
      <c r="J107" s="52" t="s">
        <v>27</v>
      </c>
      <c r="L107" s="52" t="s">
        <v>2761</v>
      </c>
      <c r="M107" s="52" t="s">
        <v>3059</v>
      </c>
      <c r="N107" s="52" t="s">
        <v>3060</v>
      </c>
      <c r="O107" s="53">
        <v>44895</v>
      </c>
      <c r="P107" s="672" t="s">
        <v>3213</v>
      </c>
      <c r="R107" s="52">
        <v>30</v>
      </c>
      <c r="T107" s="672">
        <v>105.25</v>
      </c>
      <c r="U107" s="52">
        <v>3157.5</v>
      </c>
      <c r="W107" s="93" t="s">
        <v>3309</v>
      </c>
      <c r="Y107" s="264" t="s">
        <v>3085</v>
      </c>
      <c r="Z107" s="176"/>
      <c r="AA107" s="176"/>
      <c r="AB107" s="176"/>
      <c r="AC107" s="176"/>
      <c r="AD107" s="176"/>
      <c r="AE107" s="176"/>
      <c r="AF107" s="176"/>
      <c r="AG107" s="176"/>
      <c r="AH107" s="176"/>
      <c r="AI107" s="176"/>
      <c r="AJ107" s="176"/>
      <c r="AK107" s="176"/>
      <c r="AL107" s="176"/>
      <c r="AM107" s="176"/>
      <c r="AN107" s="176"/>
      <c r="AO107" s="176"/>
      <c r="AP107" s="176"/>
      <c r="AQ107" s="176"/>
      <c r="AR107" s="176"/>
      <c r="AS107" s="176"/>
      <c r="AT107" s="176"/>
      <c r="AU107" s="176"/>
      <c r="AV107" s="176"/>
      <c r="AW107" s="176"/>
      <c r="AX107" s="176"/>
      <c r="AY107" s="176"/>
      <c r="AZ107" s="176"/>
      <c r="BA107" s="176"/>
      <c r="BB107" s="176"/>
      <c r="BC107" s="176"/>
      <c r="BD107" s="176"/>
      <c r="BE107" s="176"/>
      <c r="BF107" s="176"/>
      <c r="BG107" s="176"/>
      <c r="BH107" s="176"/>
      <c r="BI107" s="176"/>
      <c r="BJ107" s="176"/>
      <c r="BK107" s="176"/>
      <c r="BL107" s="176"/>
      <c r="BM107" s="176"/>
      <c r="BN107" s="176"/>
      <c r="BO107" s="176"/>
      <c r="BP107" s="176"/>
      <c r="BQ107" s="176"/>
      <c r="BR107" s="176"/>
      <c r="BS107" s="176"/>
      <c r="BT107" s="176"/>
      <c r="BU107" s="176"/>
      <c r="BV107" s="176"/>
      <c r="BW107" s="176"/>
      <c r="BX107" s="176"/>
      <c r="BY107" s="176"/>
      <c r="BZ107" s="176"/>
      <c r="CA107" s="176"/>
      <c r="CB107" s="176"/>
      <c r="CC107" s="176"/>
      <c r="CD107" s="176"/>
      <c r="CE107" s="176"/>
      <c r="CF107" s="176"/>
      <c r="CG107" s="176"/>
      <c r="CH107" s="176"/>
      <c r="CI107" s="176"/>
      <c r="CJ107" s="176"/>
      <c r="CK107" s="176"/>
      <c r="CL107" s="176"/>
      <c r="CM107" s="176"/>
      <c r="CN107" s="176"/>
      <c r="CO107" s="176"/>
      <c r="CP107" s="176"/>
      <c r="CQ107" s="176"/>
      <c r="CR107" s="176"/>
      <c r="CS107" s="176"/>
      <c r="CT107" s="176"/>
      <c r="CU107" s="176"/>
      <c r="CV107" s="176"/>
    </row>
    <row r="108" spans="1:100" s="815" customFormat="1" ht="78" customHeight="1" x14ac:dyDescent="0.25">
      <c r="A108" s="815">
        <v>89</v>
      </c>
      <c r="B108" s="1045" t="s">
        <v>709</v>
      </c>
      <c r="C108" s="1045" t="s">
        <v>16</v>
      </c>
      <c r="D108" s="815" t="s">
        <v>3094</v>
      </c>
      <c r="E108" s="818">
        <v>44837</v>
      </c>
      <c r="F108" s="881">
        <v>0.41041666666666665</v>
      </c>
      <c r="G108" s="815" t="s">
        <v>3095</v>
      </c>
      <c r="H108" s="815" t="s">
        <v>3096</v>
      </c>
      <c r="I108" s="818">
        <v>47757</v>
      </c>
      <c r="J108" s="815" t="s">
        <v>58</v>
      </c>
      <c r="K108" s="1045"/>
      <c r="L108" s="1045"/>
      <c r="M108" s="1045" t="s">
        <v>3113</v>
      </c>
      <c r="N108" s="1045" t="s">
        <v>3113</v>
      </c>
      <c r="O108" s="1050">
        <v>44886</v>
      </c>
      <c r="P108" s="1050">
        <v>44978</v>
      </c>
      <c r="Q108" s="1045"/>
      <c r="R108" s="1045">
        <v>36</v>
      </c>
      <c r="S108" s="1045"/>
      <c r="T108" s="1045">
        <v>105.25</v>
      </c>
      <c r="U108" s="1045">
        <v>3789</v>
      </c>
      <c r="V108" s="1045"/>
      <c r="W108" s="1048" t="s">
        <v>3232</v>
      </c>
      <c r="X108" s="1045"/>
      <c r="Y108" s="1047" t="s">
        <v>3114</v>
      </c>
      <c r="Z108" s="893"/>
      <c r="AA108" s="893"/>
      <c r="AB108" s="893"/>
      <c r="AC108" s="893"/>
      <c r="AD108" s="893"/>
      <c r="AE108" s="893"/>
      <c r="AF108" s="893"/>
      <c r="AG108" s="893"/>
      <c r="AH108" s="893"/>
      <c r="AI108" s="893"/>
      <c r="AJ108" s="893"/>
      <c r="AK108" s="893"/>
      <c r="AL108" s="893"/>
      <c r="AM108" s="893"/>
      <c r="AN108" s="893"/>
      <c r="AO108" s="893"/>
      <c r="AP108" s="893"/>
      <c r="AQ108" s="893"/>
      <c r="AR108" s="893"/>
      <c r="AS108" s="893"/>
      <c r="AT108" s="893"/>
      <c r="AU108" s="893"/>
      <c r="AV108" s="893"/>
      <c r="AW108" s="893"/>
      <c r="AX108" s="893"/>
      <c r="AY108" s="893"/>
      <c r="AZ108" s="893"/>
      <c r="BA108" s="893"/>
      <c r="BB108" s="893"/>
      <c r="BC108" s="893"/>
      <c r="BD108" s="893"/>
      <c r="BE108" s="893"/>
      <c r="BF108" s="893"/>
      <c r="BG108" s="893"/>
      <c r="BH108" s="893"/>
      <c r="BI108" s="893"/>
      <c r="BJ108" s="893"/>
      <c r="BK108" s="893"/>
      <c r="BL108" s="893"/>
      <c r="BM108" s="893"/>
      <c r="BN108" s="893"/>
      <c r="BO108" s="893"/>
      <c r="BP108" s="893"/>
      <c r="BQ108" s="893"/>
      <c r="BR108" s="893"/>
      <c r="BS108" s="893"/>
      <c r="BT108" s="893"/>
      <c r="BU108" s="893"/>
      <c r="BV108" s="893"/>
      <c r="BW108" s="893"/>
      <c r="BX108" s="893"/>
      <c r="BY108" s="893"/>
      <c r="BZ108" s="893"/>
      <c r="CA108" s="893"/>
      <c r="CB108" s="893"/>
      <c r="CC108" s="893"/>
      <c r="CD108" s="893"/>
      <c r="CE108" s="893"/>
      <c r="CF108" s="893"/>
      <c r="CG108" s="893"/>
      <c r="CH108" s="893"/>
      <c r="CI108" s="893"/>
      <c r="CJ108" s="893"/>
      <c r="CK108" s="893"/>
      <c r="CL108" s="893"/>
      <c r="CM108" s="893"/>
      <c r="CN108" s="893"/>
      <c r="CO108" s="893"/>
      <c r="CP108" s="893"/>
      <c r="CQ108" s="893"/>
      <c r="CR108" s="893"/>
      <c r="CS108" s="893"/>
      <c r="CT108" s="893"/>
      <c r="CU108" s="893"/>
      <c r="CV108" s="893"/>
    </row>
    <row r="109" spans="1:100" s="815" customFormat="1" ht="60" x14ac:dyDescent="0.25">
      <c r="A109" s="815">
        <v>90</v>
      </c>
      <c r="B109" s="1046"/>
      <c r="C109" s="1046"/>
      <c r="D109" s="815" t="s">
        <v>3098</v>
      </c>
      <c r="E109" s="818">
        <v>44841</v>
      </c>
      <c r="F109" s="881">
        <v>0.56874999999999998</v>
      </c>
      <c r="G109" s="815" t="s">
        <v>3099</v>
      </c>
      <c r="H109" s="818">
        <v>44849</v>
      </c>
      <c r="I109" s="818">
        <v>48579</v>
      </c>
      <c r="J109" s="815" t="s">
        <v>27</v>
      </c>
      <c r="K109" s="1046"/>
      <c r="L109" s="1046"/>
      <c r="M109" s="1046"/>
      <c r="N109" s="1046"/>
      <c r="O109" s="1046"/>
      <c r="P109" s="1046"/>
      <c r="Q109" s="1046"/>
      <c r="R109" s="1046"/>
      <c r="S109" s="1046"/>
      <c r="T109" s="1046"/>
      <c r="U109" s="1046"/>
      <c r="V109" s="1046"/>
      <c r="W109" s="1049"/>
      <c r="X109" s="1046"/>
      <c r="Y109" s="1047"/>
      <c r="Z109" s="893"/>
      <c r="AA109" s="893"/>
      <c r="AB109" s="893"/>
      <c r="AC109" s="893"/>
      <c r="AD109" s="893"/>
      <c r="AE109" s="893"/>
      <c r="AF109" s="893"/>
      <c r="AG109" s="893"/>
      <c r="AH109" s="893"/>
      <c r="AI109" s="893"/>
      <c r="AJ109" s="893"/>
      <c r="AK109" s="893"/>
      <c r="AL109" s="893"/>
      <c r="AM109" s="893"/>
      <c r="AN109" s="893"/>
      <c r="AO109" s="893"/>
      <c r="AP109" s="893"/>
      <c r="AQ109" s="893"/>
      <c r="AR109" s="893"/>
      <c r="AS109" s="893"/>
      <c r="AT109" s="893"/>
      <c r="AU109" s="893"/>
      <c r="AV109" s="893"/>
      <c r="AW109" s="893"/>
      <c r="AX109" s="893"/>
      <c r="AY109" s="893"/>
      <c r="AZ109" s="893"/>
      <c r="BA109" s="893"/>
      <c r="BB109" s="893"/>
      <c r="BC109" s="893"/>
      <c r="BD109" s="893"/>
      <c r="BE109" s="893"/>
      <c r="BF109" s="893"/>
      <c r="BG109" s="893"/>
      <c r="BH109" s="893"/>
      <c r="BI109" s="893"/>
      <c r="BJ109" s="893"/>
      <c r="BK109" s="893"/>
      <c r="BL109" s="893"/>
      <c r="BM109" s="893"/>
      <c r="BN109" s="893"/>
      <c r="BO109" s="893"/>
      <c r="BP109" s="893"/>
      <c r="BQ109" s="893"/>
      <c r="BR109" s="893"/>
      <c r="BS109" s="893"/>
      <c r="BT109" s="893"/>
      <c r="BU109" s="893"/>
      <c r="BV109" s="893"/>
      <c r="BW109" s="893"/>
      <c r="BX109" s="893"/>
      <c r="BY109" s="893"/>
      <c r="BZ109" s="893"/>
      <c r="CA109" s="893"/>
      <c r="CB109" s="893"/>
      <c r="CC109" s="893"/>
      <c r="CD109" s="893"/>
      <c r="CE109" s="893"/>
      <c r="CF109" s="893"/>
      <c r="CG109" s="893"/>
      <c r="CH109" s="893"/>
      <c r="CI109" s="893"/>
      <c r="CJ109" s="893"/>
      <c r="CK109" s="893"/>
      <c r="CL109" s="893"/>
      <c r="CM109" s="893"/>
      <c r="CN109" s="893"/>
      <c r="CO109" s="893"/>
      <c r="CP109" s="893"/>
      <c r="CQ109" s="893"/>
      <c r="CR109" s="893"/>
      <c r="CS109" s="893"/>
      <c r="CT109" s="893"/>
      <c r="CU109" s="893"/>
      <c r="CV109" s="893"/>
    </row>
    <row r="110" spans="1:100" s="339" customFormat="1" ht="45" x14ac:dyDescent="0.25">
      <c r="A110" s="52">
        <v>91</v>
      </c>
      <c r="B110" s="52" t="s">
        <v>2321</v>
      </c>
      <c r="C110" s="52" t="s">
        <v>192</v>
      </c>
      <c r="D110" s="52" t="s">
        <v>3103</v>
      </c>
      <c r="E110" s="53">
        <v>44852</v>
      </c>
      <c r="F110" s="267">
        <v>0.5854166666666667</v>
      </c>
      <c r="G110" s="52" t="s">
        <v>3104</v>
      </c>
      <c r="H110" s="53">
        <v>44885</v>
      </c>
      <c r="I110" s="52"/>
      <c r="J110" s="52" t="s">
        <v>3105</v>
      </c>
      <c r="K110" s="52"/>
      <c r="L110" s="52"/>
      <c r="M110" s="52" t="s">
        <v>3180</v>
      </c>
      <c r="N110" s="52" t="s">
        <v>3181</v>
      </c>
      <c r="O110" s="53">
        <v>44916</v>
      </c>
      <c r="P110" s="697">
        <v>45006</v>
      </c>
      <c r="Q110" s="52"/>
      <c r="R110" s="52">
        <v>47</v>
      </c>
      <c r="S110" s="52"/>
      <c r="T110" s="52">
        <v>105.25</v>
      </c>
      <c r="U110" s="52">
        <v>4946.75</v>
      </c>
      <c r="V110" s="52"/>
      <c r="W110" s="93" t="s">
        <v>3232</v>
      </c>
      <c r="X110" s="698" t="s">
        <v>3185</v>
      </c>
      <c r="Y110" s="264" t="s">
        <v>3190</v>
      </c>
      <c r="Z110" s="176"/>
      <c r="AA110" s="176"/>
      <c r="AB110" s="176"/>
      <c r="AC110" s="176"/>
      <c r="AD110" s="176"/>
      <c r="AE110" s="176"/>
      <c r="AF110" s="176"/>
      <c r="AG110" s="176"/>
      <c r="AH110" s="176"/>
      <c r="AI110" s="176"/>
      <c r="AJ110" s="176"/>
      <c r="AK110" s="176"/>
      <c r="AL110" s="176"/>
      <c r="AM110" s="176"/>
      <c r="AN110" s="176"/>
      <c r="AO110" s="176"/>
      <c r="AP110" s="176"/>
      <c r="AQ110" s="176"/>
      <c r="AR110" s="176"/>
      <c r="AS110" s="176"/>
      <c r="AT110" s="176"/>
      <c r="AU110" s="176"/>
      <c r="AV110" s="176"/>
      <c r="AW110" s="176"/>
      <c r="AX110" s="176"/>
      <c r="AY110" s="176"/>
      <c r="AZ110" s="176"/>
      <c r="BA110" s="176"/>
      <c r="BB110" s="176"/>
      <c r="BC110" s="176"/>
      <c r="BD110" s="176"/>
      <c r="BE110" s="176"/>
      <c r="BF110" s="176"/>
      <c r="BG110" s="176"/>
      <c r="BH110" s="176"/>
      <c r="BI110" s="176"/>
      <c r="BJ110" s="176"/>
      <c r="BK110" s="176"/>
      <c r="BL110" s="176"/>
      <c r="BM110" s="176"/>
      <c r="BN110" s="176"/>
      <c r="BO110" s="176"/>
      <c r="BP110" s="176"/>
      <c r="BQ110" s="176"/>
      <c r="BR110" s="176"/>
      <c r="BS110" s="176"/>
      <c r="BT110" s="176"/>
      <c r="BU110" s="176"/>
      <c r="BV110" s="176"/>
      <c r="BW110" s="176"/>
      <c r="BX110" s="176"/>
      <c r="BY110" s="176"/>
      <c r="BZ110" s="176"/>
      <c r="CA110" s="176"/>
      <c r="CB110" s="176"/>
      <c r="CC110" s="176"/>
      <c r="CD110" s="176"/>
      <c r="CE110" s="176"/>
      <c r="CF110" s="176"/>
      <c r="CG110" s="176"/>
      <c r="CH110" s="176"/>
      <c r="CI110" s="176"/>
      <c r="CJ110" s="176"/>
      <c r="CK110" s="176"/>
      <c r="CL110" s="176"/>
      <c r="CM110" s="176"/>
      <c r="CN110" s="176"/>
      <c r="CO110" s="176"/>
      <c r="CP110" s="176"/>
      <c r="CQ110" s="176"/>
      <c r="CR110" s="176"/>
      <c r="CS110" s="176"/>
      <c r="CT110" s="176"/>
      <c r="CU110" s="176"/>
      <c r="CV110" s="176"/>
    </row>
    <row r="111" spans="1:100" s="870" customFormat="1" ht="45" x14ac:dyDescent="0.25">
      <c r="A111" s="815">
        <v>92</v>
      </c>
      <c r="B111" s="815" t="s">
        <v>409</v>
      </c>
      <c r="C111" s="815" t="s">
        <v>16</v>
      </c>
      <c r="D111" s="815" t="s">
        <v>3117</v>
      </c>
      <c r="E111" s="818">
        <v>44866</v>
      </c>
      <c r="F111" s="881">
        <v>0.50277777777777777</v>
      </c>
      <c r="G111" s="815" t="s">
        <v>3118</v>
      </c>
      <c r="H111" s="818">
        <v>44872</v>
      </c>
      <c r="I111" s="818">
        <v>48525</v>
      </c>
      <c r="J111" s="815" t="s">
        <v>27</v>
      </c>
      <c r="K111" s="815"/>
      <c r="L111" s="815"/>
      <c r="M111" s="815" t="s">
        <v>3182</v>
      </c>
      <c r="N111" s="815" t="s">
        <v>3183</v>
      </c>
      <c r="O111" s="818">
        <v>44900</v>
      </c>
      <c r="P111" s="818">
        <v>44990</v>
      </c>
      <c r="Q111" s="815"/>
      <c r="R111" s="815">
        <v>16</v>
      </c>
      <c r="S111" s="815"/>
      <c r="T111" s="815">
        <v>105.25</v>
      </c>
      <c r="U111" s="815">
        <v>1684</v>
      </c>
      <c r="V111" s="815"/>
      <c r="W111" s="891" t="s">
        <v>3232</v>
      </c>
      <c r="X111" s="815"/>
      <c r="Y111" s="892" t="s">
        <v>3190</v>
      </c>
      <c r="Z111" s="893"/>
      <c r="AA111" s="893"/>
      <c r="AB111" s="893"/>
      <c r="AC111" s="893"/>
      <c r="AD111" s="893"/>
      <c r="AE111" s="893"/>
      <c r="AF111" s="893"/>
      <c r="AG111" s="893"/>
      <c r="AH111" s="893"/>
      <c r="AI111" s="893"/>
      <c r="AJ111" s="893"/>
      <c r="AK111" s="893"/>
      <c r="AL111" s="893"/>
      <c r="AM111" s="893"/>
      <c r="AN111" s="893"/>
      <c r="AO111" s="893"/>
      <c r="AP111" s="893"/>
      <c r="AQ111" s="893"/>
      <c r="AR111" s="893"/>
      <c r="AS111" s="893"/>
      <c r="AT111" s="893"/>
      <c r="AU111" s="893"/>
      <c r="AV111" s="893"/>
      <c r="AW111" s="893"/>
      <c r="AX111" s="893"/>
      <c r="AY111" s="893"/>
      <c r="AZ111" s="893"/>
      <c r="BA111" s="893"/>
      <c r="BB111" s="893"/>
      <c r="BC111" s="893"/>
      <c r="BD111" s="893"/>
      <c r="BE111" s="893"/>
      <c r="BF111" s="893"/>
      <c r="BG111" s="893"/>
      <c r="BH111" s="893"/>
      <c r="BI111" s="893"/>
      <c r="BJ111" s="893"/>
      <c r="BK111" s="893"/>
      <c r="BL111" s="893"/>
      <c r="BM111" s="893"/>
      <c r="BN111" s="893"/>
      <c r="BO111" s="893"/>
      <c r="BP111" s="893"/>
      <c r="BQ111" s="893"/>
      <c r="BR111" s="893"/>
      <c r="BS111" s="893"/>
      <c r="BT111" s="893"/>
      <c r="BU111" s="893"/>
      <c r="BV111" s="893"/>
      <c r="BW111" s="893"/>
      <c r="BX111" s="893"/>
      <c r="BY111" s="893"/>
      <c r="BZ111" s="893"/>
      <c r="CA111" s="893"/>
      <c r="CB111" s="893"/>
      <c r="CC111" s="893"/>
      <c r="CD111" s="893"/>
      <c r="CE111" s="893"/>
      <c r="CF111" s="893"/>
      <c r="CG111" s="893"/>
      <c r="CH111" s="893"/>
      <c r="CI111" s="893"/>
      <c r="CJ111" s="893"/>
      <c r="CK111" s="893"/>
      <c r="CL111" s="893"/>
      <c r="CM111" s="893"/>
      <c r="CN111" s="893"/>
      <c r="CO111" s="893"/>
      <c r="CP111" s="893"/>
      <c r="CQ111" s="893"/>
      <c r="CR111" s="893"/>
      <c r="CS111" s="893"/>
      <c r="CT111" s="893"/>
      <c r="CU111" s="893"/>
      <c r="CV111" s="893"/>
    </row>
    <row r="112" spans="1:100" s="339" customFormat="1" ht="45" x14ac:dyDescent="0.25">
      <c r="A112" s="52">
        <v>93</v>
      </c>
      <c r="B112" s="315" t="s">
        <v>103</v>
      </c>
      <c r="C112" s="52" t="s">
        <v>16</v>
      </c>
      <c r="D112" s="52" t="s">
        <v>3186</v>
      </c>
      <c r="E112" s="703">
        <v>44893</v>
      </c>
      <c r="F112" s="704"/>
      <c r="G112" s="704" t="s">
        <v>3187</v>
      </c>
      <c r="H112" s="704"/>
      <c r="I112" s="704"/>
      <c r="J112" s="704"/>
      <c r="K112" s="52"/>
      <c r="L112" s="52"/>
      <c r="M112" s="52" t="s">
        <v>3188</v>
      </c>
      <c r="N112" s="52" t="s">
        <v>3189</v>
      </c>
      <c r="O112" s="53">
        <v>44910</v>
      </c>
      <c r="P112" s="697">
        <v>45000</v>
      </c>
      <c r="Q112" s="52"/>
      <c r="R112" s="52">
        <v>1</v>
      </c>
      <c r="S112" s="52"/>
      <c r="T112" s="52"/>
      <c r="U112" s="52">
        <v>105.25</v>
      </c>
      <c r="V112" s="52"/>
      <c r="W112" s="93" t="s">
        <v>3494</v>
      </c>
      <c r="X112" s="52"/>
      <c r="Y112" s="194" t="s">
        <v>3191</v>
      </c>
      <c r="Z112" s="176"/>
      <c r="AA112" s="176"/>
      <c r="AB112" s="176"/>
      <c r="AC112" s="176"/>
      <c r="AD112" s="176"/>
      <c r="AE112" s="176"/>
      <c r="AF112" s="176"/>
      <c r="AG112" s="176"/>
      <c r="AH112" s="176"/>
      <c r="AI112" s="176"/>
      <c r="AJ112" s="176"/>
      <c r="AK112" s="176"/>
      <c r="AL112" s="176"/>
      <c r="AM112" s="176"/>
      <c r="AN112" s="176"/>
      <c r="AO112" s="176"/>
      <c r="AP112" s="176"/>
      <c r="AQ112" s="176"/>
      <c r="AR112" s="176"/>
      <c r="AS112" s="176"/>
      <c r="AT112" s="176"/>
      <c r="AU112" s="176"/>
      <c r="AV112" s="176"/>
      <c r="AW112" s="176"/>
      <c r="AX112" s="176"/>
      <c r="AY112" s="176"/>
      <c r="AZ112" s="176"/>
      <c r="BA112" s="176"/>
      <c r="BB112" s="176"/>
      <c r="BC112" s="176"/>
      <c r="BD112" s="176"/>
      <c r="BE112" s="176"/>
      <c r="BF112" s="176"/>
      <c r="BG112" s="176"/>
      <c r="BH112" s="176"/>
      <c r="BI112" s="176"/>
      <c r="BJ112" s="176"/>
      <c r="BK112" s="176"/>
      <c r="BL112" s="176"/>
      <c r="BM112" s="176"/>
      <c r="BN112" s="176"/>
      <c r="BO112" s="176"/>
      <c r="BP112" s="176"/>
      <c r="BQ112" s="176"/>
      <c r="BR112" s="176"/>
      <c r="BS112" s="176"/>
      <c r="BT112" s="176"/>
      <c r="BU112" s="176"/>
      <c r="BV112" s="176"/>
      <c r="BW112" s="176"/>
      <c r="BX112" s="176"/>
      <c r="BY112" s="176"/>
      <c r="BZ112" s="176"/>
      <c r="CA112" s="176"/>
      <c r="CB112" s="176"/>
      <c r="CC112" s="176"/>
      <c r="CD112" s="176"/>
      <c r="CE112" s="176"/>
      <c r="CF112" s="176"/>
      <c r="CG112" s="176"/>
      <c r="CH112" s="176"/>
      <c r="CI112" s="176"/>
      <c r="CJ112" s="176"/>
      <c r="CK112" s="176"/>
      <c r="CL112" s="176"/>
      <c r="CM112" s="176"/>
      <c r="CN112" s="176"/>
      <c r="CO112" s="176"/>
      <c r="CP112" s="176"/>
      <c r="CQ112" s="176"/>
      <c r="CR112" s="176"/>
      <c r="CS112" s="176"/>
      <c r="CT112" s="176"/>
      <c r="CU112" s="176"/>
      <c r="CV112" s="176"/>
    </row>
    <row r="113" spans="1:100" ht="90" x14ac:dyDescent="0.25">
      <c r="A113" s="693">
        <v>94</v>
      </c>
      <c r="B113" s="693" t="s">
        <v>319</v>
      </c>
      <c r="C113" s="693" t="s">
        <v>16</v>
      </c>
      <c r="D113" s="693" t="s">
        <v>3205</v>
      </c>
      <c r="E113" s="694">
        <v>44923</v>
      </c>
      <c r="F113" s="695">
        <v>0.3354166666666667</v>
      </c>
      <c r="G113" s="693" t="s">
        <v>3206</v>
      </c>
      <c r="H113" s="694">
        <v>45077</v>
      </c>
      <c r="I113" s="694">
        <v>48730</v>
      </c>
      <c r="J113" s="693" t="s">
        <v>58</v>
      </c>
      <c r="K113" s="689"/>
      <c r="L113" s="689"/>
      <c r="M113" s="689"/>
      <c r="N113" s="689"/>
      <c r="O113" s="689"/>
      <c r="P113" s="689"/>
      <c r="Q113" s="689"/>
      <c r="R113" s="689"/>
      <c r="S113" s="689"/>
      <c r="T113" s="689"/>
      <c r="U113" s="689"/>
      <c r="V113" s="689"/>
      <c r="W113" s="689"/>
      <c r="X113" s="689"/>
    </row>
    <row r="114" spans="1:100" s="870" customFormat="1" ht="45" x14ac:dyDescent="0.25">
      <c r="A114" s="815">
        <v>95</v>
      </c>
      <c r="B114" s="815" t="s">
        <v>409</v>
      </c>
      <c r="C114" s="815" t="s">
        <v>16</v>
      </c>
      <c r="D114" s="815" t="s">
        <v>3220</v>
      </c>
      <c r="E114" s="818">
        <v>44946</v>
      </c>
      <c r="F114" s="881">
        <v>0.4152777777777778</v>
      </c>
      <c r="G114" s="815" t="s">
        <v>3221</v>
      </c>
      <c r="H114" s="818">
        <v>44958</v>
      </c>
      <c r="I114" s="818">
        <v>48611</v>
      </c>
      <c r="J114" s="815" t="s">
        <v>58</v>
      </c>
      <c r="K114" s="815"/>
      <c r="L114" s="815"/>
      <c r="M114" s="815" t="s">
        <v>3297</v>
      </c>
      <c r="N114" s="815" t="s">
        <v>3298</v>
      </c>
      <c r="O114" s="818">
        <v>45051</v>
      </c>
      <c r="P114" s="818">
        <v>45143</v>
      </c>
      <c r="Q114" s="815"/>
      <c r="R114" s="815">
        <v>27</v>
      </c>
      <c r="S114" s="815"/>
      <c r="T114" s="815">
        <v>105.25</v>
      </c>
      <c r="U114" s="815">
        <v>2841.75</v>
      </c>
      <c r="V114" s="815"/>
      <c r="W114" s="891" t="s">
        <v>3432</v>
      </c>
      <c r="X114" s="815"/>
      <c r="Y114" s="892" t="s">
        <v>3303</v>
      </c>
      <c r="Z114" s="893"/>
      <c r="AA114" s="893"/>
      <c r="AB114" s="893"/>
      <c r="AC114" s="893"/>
      <c r="AD114" s="893"/>
      <c r="AE114" s="893"/>
      <c r="AF114" s="893"/>
      <c r="AG114" s="893"/>
      <c r="AH114" s="893"/>
      <c r="AI114" s="893"/>
      <c r="AJ114" s="893"/>
      <c r="AK114" s="893"/>
      <c r="AL114" s="893"/>
      <c r="AM114" s="893"/>
      <c r="AN114" s="893"/>
      <c r="AO114" s="893"/>
      <c r="AP114" s="893"/>
      <c r="AQ114" s="893"/>
      <c r="AR114" s="893"/>
      <c r="AS114" s="893"/>
      <c r="AT114" s="893"/>
      <c r="AU114" s="893"/>
      <c r="AV114" s="893"/>
      <c r="AW114" s="893"/>
      <c r="AX114" s="893"/>
      <c r="AY114" s="893"/>
      <c r="AZ114" s="893"/>
      <c r="BA114" s="893"/>
      <c r="BB114" s="893"/>
      <c r="BC114" s="893"/>
      <c r="BD114" s="893"/>
      <c r="BE114" s="893"/>
      <c r="BF114" s="893"/>
      <c r="BG114" s="893"/>
      <c r="BH114" s="893"/>
      <c r="BI114" s="893"/>
      <c r="BJ114" s="893"/>
      <c r="BK114" s="893"/>
      <c r="BL114" s="893"/>
      <c r="BM114" s="893"/>
      <c r="BN114" s="893"/>
      <c r="BO114" s="893"/>
      <c r="BP114" s="893"/>
      <c r="BQ114" s="893"/>
      <c r="BR114" s="893"/>
      <c r="BS114" s="893"/>
      <c r="BT114" s="893"/>
      <c r="BU114" s="893"/>
      <c r="BV114" s="893"/>
      <c r="BW114" s="893"/>
      <c r="BX114" s="893"/>
      <c r="BY114" s="893"/>
      <c r="BZ114" s="893"/>
      <c r="CA114" s="893"/>
      <c r="CB114" s="893"/>
      <c r="CC114" s="893"/>
      <c r="CD114" s="893"/>
      <c r="CE114" s="893"/>
      <c r="CF114" s="893"/>
      <c r="CG114" s="893"/>
      <c r="CH114" s="893"/>
      <c r="CI114" s="893"/>
      <c r="CJ114" s="893"/>
      <c r="CK114" s="893"/>
      <c r="CL114" s="893"/>
      <c r="CM114" s="893"/>
      <c r="CN114" s="893"/>
      <c r="CO114" s="893"/>
      <c r="CP114" s="893"/>
      <c r="CQ114" s="893"/>
      <c r="CR114" s="893"/>
      <c r="CS114" s="893"/>
      <c r="CT114" s="893"/>
      <c r="CU114" s="893"/>
      <c r="CV114" s="893"/>
    </row>
    <row r="115" spans="1:100" s="339" customFormat="1" ht="90" x14ac:dyDescent="0.25">
      <c r="A115" s="52">
        <v>96</v>
      </c>
      <c r="B115" s="52" t="s">
        <v>103</v>
      </c>
      <c r="C115" s="52" t="s">
        <v>16</v>
      </c>
      <c r="D115" s="52" t="s">
        <v>3234</v>
      </c>
      <c r="E115" s="53">
        <v>44970</v>
      </c>
      <c r="F115" s="267">
        <v>0.39930555555555558</v>
      </c>
      <c r="G115" s="52" t="s">
        <v>3235</v>
      </c>
      <c r="H115" s="53">
        <v>44967</v>
      </c>
      <c r="I115" s="53">
        <v>48944</v>
      </c>
      <c r="J115" s="52" t="s">
        <v>27</v>
      </c>
      <c r="K115" s="52"/>
      <c r="L115" s="52"/>
      <c r="M115" s="52" t="s">
        <v>3261</v>
      </c>
      <c r="N115" s="52" t="s">
        <v>3262</v>
      </c>
      <c r="O115" s="53">
        <v>45021</v>
      </c>
      <c r="P115" s="53">
        <v>45112</v>
      </c>
      <c r="Q115" s="52"/>
      <c r="R115" s="52">
        <v>8</v>
      </c>
      <c r="S115" s="52"/>
      <c r="T115" s="52">
        <v>105.25</v>
      </c>
      <c r="U115" s="52">
        <v>842</v>
      </c>
      <c r="V115" s="52"/>
      <c r="W115" s="93" t="s">
        <v>3495</v>
      </c>
      <c r="X115" s="52"/>
      <c r="Y115" s="264" t="s">
        <v>3287</v>
      </c>
      <c r="Z115" s="176"/>
      <c r="AA115" s="176"/>
      <c r="AB115" s="176"/>
      <c r="AC115" s="176"/>
      <c r="AD115" s="176"/>
      <c r="AE115" s="176"/>
      <c r="AF115" s="176"/>
      <c r="AG115" s="176"/>
      <c r="AH115" s="176"/>
      <c r="AI115" s="176"/>
      <c r="AJ115" s="176"/>
      <c r="AK115" s="176"/>
      <c r="AL115" s="176"/>
      <c r="AM115" s="176"/>
      <c r="AN115" s="176"/>
      <c r="AO115" s="176"/>
      <c r="AP115" s="176"/>
      <c r="AQ115" s="176"/>
      <c r="AR115" s="176"/>
      <c r="AS115" s="176"/>
      <c r="AT115" s="176"/>
      <c r="AU115" s="176"/>
      <c r="AV115" s="176"/>
      <c r="AW115" s="176"/>
      <c r="AX115" s="176"/>
      <c r="AY115" s="176"/>
      <c r="AZ115" s="176"/>
      <c r="BA115" s="176"/>
      <c r="BB115" s="176"/>
      <c r="BC115" s="176"/>
      <c r="BD115" s="176"/>
      <c r="BE115" s="176"/>
      <c r="BF115" s="176"/>
      <c r="BG115" s="176"/>
      <c r="BH115" s="176"/>
      <c r="BI115" s="176"/>
      <c r="BJ115" s="176"/>
      <c r="BK115" s="176"/>
      <c r="BL115" s="176"/>
      <c r="BM115" s="176"/>
      <c r="BN115" s="176"/>
      <c r="BO115" s="176"/>
      <c r="BP115" s="176"/>
      <c r="BQ115" s="176"/>
      <c r="BR115" s="176"/>
      <c r="BS115" s="176"/>
      <c r="BT115" s="176"/>
      <c r="BU115" s="176"/>
      <c r="BV115" s="176"/>
      <c r="BW115" s="176"/>
      <c r="BX115" s="176"/>
      <c r="BY115" s="176"/>
      <c r="BZ115" s="176"/>
      <c r="CA115" s="176"/>
      <c r="CB115" s="176"/>
      <c r="CC115" s="176"/>
      <c r="CD115" s="176"/>
      <c r="CE115" s="176"/>
      <c r="CF115" s="176"/>
      <c r="CG115" s="176"/>
      <c r="CH115" s="176"/>
      <c r="CI115" s="176"/>
      <c r="CJ115" s="176"/>
      <c r="CK115" s="176"/>
      <c r="CL115" s="176"/>
      <c r="CM115" s="176"/>
      <c r="CN115" s="176"/>
      <c r="CO115" s="176"/>
      <c r="CP115" s="176"/>
      <c r="CQ115" s="176"/>
      <c r="CR115" s="176"/>
      <c r="CS115" s="176"/>
      <c r="CT115" s="176"/>
      <c r="CU115" s="176"/>
      <c r="CV115" s="176"/>
    </row>
    <row r="116" spans="1:100" s="720" customFormat="1" ht="60" customHeight="1" x14ac:dyDescent="0.25">
      <c r="A116" s="705">
        <v>97</v>
      </c>
      <c r="B116" s="1021" t="s">
        <v>319</v>
      </c>
      <c r="C116" s="1021" t="s">
        <v>16</v>
      </c>
      <c r="D116" s="705" t="s">
        <v>3295</v>
      </c>
      <c r="E116" s="706">
        <v>45030</v>
      </c>
      <c r="F116" s="707">
        <v>0.57916666666666672</v>
      </c>
      <c r="G116" s="1021" t="s">
        <v>3296</v>
      </c>
      <c r="H116" s="706">
        <v>45077</v>
      </c>
      <c r="I116" s="706">
        <v>48730</v>
      </c>
      <c r="J116" s="1021" t="s">
        <v>58</v>
      </c>
      <c r="K116" s="705"/>
      <c r="L116" s="705"/>
      <c r="M116" s="705"/>
      <c r="N116" s="705"/>
      <c r="O116" s="705"/>
      <c r="P116" s="705"/>
      <c r="Q116" s="705"/>
      <c r="R116" s="705"/>
      <c r="S116" s="705"/>
      <c r="T116" s="705"/>
      <c r="U116" s="705"/>
      <c r="V116" s="705"/>
      <c r="W116" s="705"/>
      <c r="X116" s="705"/>
      <c r="Y116" s="406"/>
      <c r="Z116" s="719"/>
      <c r="AA116" s="719"/>
      <c r="AB116" s="719"/>
      <c r="AC116" s="719"/>
      <c r="AD116" s="719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1"/>
      <c r="BZ116" s="101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1"/>
      <c r="CM116" s="101"/>
      <c r="CN116" s="101"/>
      <c r="CO116" s="101"/>
      <c r="CP116" s="101"/>
      <c r="CQ116" s="101"/>
      <c r="CR116" s="101"/>
      <c r="CS116" s="101"/>
      <c r="CT116" s="101"/>
      <c r="CU116" s="101"/>
      <c r="CV116" s="101"/>
    </row>
    <row r="117" spans="1:100" s="738" customFormat="1" x14ac:dyDescent="0.25">
      <c r="A117" s="727" t="s">
        <v>3379</v>
      </c>
      <c r="B117" s="1023"/>
      <c r="C117" s="1023"/>
      <c r="D117" s="727" t="s">
        <v>3380</v>
      </c>
      <c r="E117" s="706">
        <v>45142</v>
      </c>
      <c r="F117" s="707">
        <v>0.39166666666666666</v>
      </c>
      <c r="G117" s="1023"/>
      <c r="H117" s="706">
        <v>45138</v>
      </c>
      <c r="I117" s="706">
        <v>45138</v>
      </c>
      <c r="J117" s="1023"/>
      <c r="K117" s="727"/>
      <c r="L117" s="727"/>
      <c r="M117" s="727"/>
      <c r="N117" s="727"/>
      <c r="O117" s="727"/>
      <c r="P117" s="727"/>
      <c r="Q117" s="727"/>
      <c r="R117" s="727"/>
      <c r="S117" s="727"/>
      <c r="T117" s="727"/>
      <c r="U117" s="727"/>
      <c r="V117" s="727"/>
      <c r="W117" s="727"/>
      <c r="X117" s="727"/>
      <c r="Y117" s="406"/>
      <c r="Z117" s="737"/>
      <c r="AA117" s="737"/>
      <c r="AB117" s="737"/>
      <c r="AC117" s="737"/>
      <c r="AD117" s="737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1"/>
      <c r="BN117" s="101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1"/>
      <c r="BZ117" s="101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1"/>
      <c r="CM117" s="101"/>
      <c r="CN117" s="101"/>
      <c r="CO117" s="101"/>
      <c r="CP117" s="101"/>
      <c r="CQ117" s="101"/>
      <c r="CR117" s="101"/>
      <c r="CS117" s="101"/>
      <c r="CT117" s="101"/>
      <c r="CU117" s="101"/>
      <c r="CV117" s="101"/>
    </row>
    <row r="118" spans="1:100" s="870" customFormat="1" ht="60" x14ac:dyDescent="0.25">
      <c r="A118" s="839">
        <v>98</v>
      </c>
      <c r="B118" s="815" t="s">
        <v>409</v>
      </c>
      <c r="C118" s="815" t="s">
        <v>16</v>
      </c>
      <c r="D118" s="815" t="s">
        <v>3312</v>
      </c>
      <c r="E118" s="818">
        <v>45051</v>
      </c>
      <c r="F118" s="881">
        <v>0.57986111111111105</v>
      </c>
      <c r="G118" s="815" t="s">
        <v>3313</v>
      </c>
      <c r="H118" s="818">
        <v>45071</v>
      </c>
      <c r="I118" s="818">
        <v>47628</v>
      </c>
      <c r="J118" s="815" t="s">
        <v>58</v>
      </c>
      <c r="K118" s="815"/>
      <c r="L118" s="815"/>
      <c r="M118" s="815" t="s">
        <v>3328</v>
      </c>
      <c r="N118" s="815"/>
      <c r="O118" s="818">
        <v>45093</v>
      </c>
      <c r="P118" s="818">
        <v>45185</v>
      </c>
      <c r="Q118" s="815"/>
      <c r="R118" s="815">
        <v>51</v>
      </c>
      <c r="S118" s="815"/>
      <c r="T118" s="815">
        <v>105.25</v>
      </c>
      <c r="U118" s="815">
        <v>5367.15</v>
      </c>
      <c r="V118" s="815"/>
      <c r="W118" s="891" t="s">
        <v>3432</v>
      </c>
      <c r="X118" s="815"/>
      <c r="Y118" s="892"/>
      <c r="Z118" s="893"/>
      <c r="AA118" s="893"/>
      <c r="AB118" s="893"/>
      <c r="AC118" s="893"/>
      <c r="AD118" s="893"/>
      <c r="AE118" s="893"/>
      <c r="AF118" s="893"/>
      <c r="AG118" s="893"/>
      <c r="AH118" s="893"/>
      <c r="AI118" s="893"/>
      <c r="AJ118" s="893"/>
      <c r="AK118" s="893"/>
      <c r="AL118" s="893"/>
      <c r="AM118" s="893"/>
      <c r="AN118" s="893"/>
      <c r="AO118" s="893"/>
      <c r="AP118" s="893"/>
      <c r="AQ118" s="893"/>
      <c r="AR118" s="893"/>
      <c r="AS118" s="893"/>
      <c r="AT118" s="893"/>
      <c r="AU118" s="893"/>
      <c r="AV118" s="893"/>
      <c r="AW118" s="893"/>
      <c r="AX118" s="893"/>
      <c r="AY118" s="893"/>
      <c r="AZ118" s="893"/>
      <c r="BA118" s="893"/>
      <c r="BB118" s="893"/>
      <c r="BC118" s="893"/>
      <c r="BD118" s="893"/>
      <c r="BE118" s="893"/>
      <c r="BF118" s="893"/>
      <c r="BG118" s="893"/>
      <c r="BH118" s="893"/>
      <c r="BI118" s="893"/>
      <c r="BJ118" s="893"/>
      <c r="BK118" s="893"/>
      <c r="BL118" s="893"/>
      <c r="BM118" s="893"/>
      <c r="BN118" s="893"/>
      <c r="BO118" s="893"/>
      <c r="BP118" s="893"/>
      <c r="BQ118" s="893"/>
      <c r="BR118" s="893"/>
      <c r="BS118" s="893"/>
      <c r="BT118" s="893"/>
      <c r="BU118" s="893"/>
      <c r="BV118" s="893"/>
      <c r="BW118" s="893"/>
      <c r="BX118" s="893"/>
      <c r="BY118" s="893"/>
      <c r="BZ118" s="893"/>
      <c r="CA118" s="893"/>
      <c r="CB118" s="893"/>
      <c r="CC118" s="893"/>
      <c r="CD118" s="893"/>
      <c r="CE118" s="893"/>
      <c r="CF118" s="893"/>
      <c r="CG118" s="893"/>
      <c r="CH118" s="893"/>
      <c r="CI118" s="893"/>
      <c r="CJ118" s="893"/>
      <c r="CK118" s="893"/>
      <c r="CL118" s="893"/>
      <c r="CM118" s="893"/>
      <c r="CN118" s="893"/>
      <c r="CO118" s="893"/>
      <c r="CP118" s="893"/>
      <c r="CQ118" s="893"/>
      <c r="CR118" s="893"/>
      <c r="CS118" s="893"/>
      <c r="CT118" s="893"/>
      <c r="CU118" s="893"/>
      <c r="CV118" s="893"/>
    </row>
    <row r="119" spans="1:100" s="720" customFormat="1" ht="45" x14ac:dyDescent="0.25">
      <c r="A119" s="728">
        <v>99</v>
      </c>
      <c r="B119" s="727" t="s">
        <v>2656</v>
      </c>
      <c r="C119" s="727" t="s">
        <v>192</v>
      </c>
      <c r="D119" s="728" t="s">
        <v>3350</v>
      </c>
      <c r="E119" s="702">
        <v>45120</v>
      </c>
      <c r="F119" s="483">
        <v>0.59166666666666667</v>
      </c>
      <c r="G119" s="727" t="s">
        <v>3351</v>
      </c>
      <c r="H119" s="702">
        <v>45124</v>
      </c>
      <c r="I119" s="702">
        <v>52429</v>
      </c>
      <c r="J119" s="728" t="s">
        <v>3352</v>
      </c>
      <c r="K119" s="705"/>
      <c r="L119" s="705"/>
      <c r="M119" s="705" t="s">
        <v>3374</v>
      </c>
      <c r="N119" s="727" t="s">
        <v>3375</v>
      </c>
      <c r="O119" s="705" t="s">
        <v>3384</v>
      </c>
      <c r="P119" s="705"/>
      <c r="Q119" s="705"/>
      <c r="R119" s="705">
        <v>47</v>
      </c>
      <c r="S119" s="705"/>
      <c r="T119" s="705">
        <v>105.25</v>
      </c>
      <c r="U119" s="705">
        <v>4946.75</v>
      </c>
      <c r="V119" s="705"/>
      <c r="W119" s="509" t="s">
        <v>1017</v>
      </c>
      <c r="X119" s="705"/>
      <c r="Y119" s="406" t="s">
        <v>3376</v>
      </c>
      <c r="Z119" s="719"/>
      <c r="AA119" s="719"/>
      <c r="AB119" s="719"/>
      <c r="AC119" s="719"/>
      <c r="AD119" s="719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1"/>
      <c r="BN119" s="101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1"/>
      <c r="BZ119" s="101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1"/>
      <c r="CM119" s="101"/>
      <c r="CN119" s="101"/>
      <c r="CO119" s="101"/>
      <c r="CP119" s="101"/>
      <c r="CQ119" s="101"/>
      <c r="CR119" s="101"/>
      <c r="CS119" s="101"/>
      <c r="CT119" s="101"/>
      <c r="CU119" s="101"/>
      <c r="CV119" s="101"/>
    </row>
    <row r="120" spans="1:100" s="720" customFormat="1" ht="45" x14ac:dyDescent="0.25">
      <c r="A120" s="727">
        <v>100</v>
      </c>
      <c r="B120" s="727" t="s">
        <v>3358</v>
      </c>
      <c r="C120" s="727" t="s">
        <v>2703</v>
      </c>
      <c r="D120" s="727" t="s">
        <v>3359</v>
      </c>
      <c r="E120" s="706">
        <v>45125</v>
      </c>
      <c r="F120" s="707">
        <v>0.44722222222222219</v>
      </c>
      <c r="G120" s="727" t="s">
        <v>3360</v>
      </c>
      <c r="H120" s="706">
        <v>45139</v>
      </c>
      <c r="I120" s="706" t="s">
        <v>653</v>
      </c>
      <c r="J120" s="727" t="s">
        <v>2818</v>
      </c>
      <c r="K120" s="705"/>
      <c r="L120" s="705"/>
      <c r="M120" s="1021" t="s">
        <v>3711</v>
      </c>
      <c r="N120" s="705"/>
      <c r="O120" s="705"/>
      <c r="P120" s="705"/>
      <c r="Q120" s="705"/>
      <c r="R120" s="705"/>
      <c r="S120" s="705"/>
      <c r="T120" s="705"/>
      <c r="U120" s="705"/>
      <c r="V120" s="705"/>
      <c r="W120" s="705"/>
      <c r="X120" s="705"/>
      <c r="Y120" s="406"/>
      <c r="Z120" s="719"/>
      <c r="AA120" s="719"/>
      <c r="AB120" s="719"/>
      <c r="AC120" s="719"/>
      <c r="AD120" s="719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1"/>
      <c r="BN120" s="101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1"/>
      <c r="BZ120" s="101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1"/>
      <c r="CM120" s="101"/>
      <c r="CN120" s="101"/>
      <c r="CO120" s="101"/>
      <c r="CP120" s="101"/>
      <c r="CQ120" s="101"/>
      <c r="CR120" s="101"/>
      <c r="CS120" s="101"/>
      <c r="CT120" s="101"/>
      <c r="CU120" s="101"/>
      <c r="CV120" s="101"/>
    </row>
    <row r="121" spans="1:100" s="720" customFormat="1" ht="60" x14ac:dyDescent="0.25">
      <c r="A121" s="727">
        <v>101</v>
      </c>
      <c r="B121" s="727" t="s">
        <v>3358</v>
      </c>
      <c r="C121" s="727" t="s">
        <v>2703</v>
      </c>
      <c r="D121" s="727" t="s">
        <v>3361</v>
      </c>
      <c r="E121" s="706">
        <v>45125</v>
      </c>
      <c r="F121" s="707">
        <v>0.44722222222222219</v>
      </c>
      <c r="G121" s="727" t="s">
        <v>3362</v>
      </c>
      <c r="H121" s="706">
        <v>45139</v>
      </c>
      <c r="I121" s="706" t="s">
        <v>653</v>
      </c>
      <c r="J121" s="727" t="s">
        <v>2818</v>
      </c>
      <c r="K121" s="705"/>
      <c r="L121" s="705"/>
      <c r="M121" s="1022"/>
      <c r="N121" s="705"/>
      <c r="O121" s="705"/>
      <c r="P121" s="705"/>
      <c r="Q121" s="705"/>
      <c r="R121" s="705"/>
      <c r="S121" s="705"/>
      <c r="T121" s="705"/>
      <c r="U121" s="705"/>
      <c r="V121" s="705"/>
      <c r="W121" s="705"/>
      <c r="X121" s="705"/>
      <c r="Y121" s="406"/>
      <c r="Z121" s="719"/>
      <c r="AA121" s="719"/>
      <c r="AB121" s="719"/>
      <c r="AC121" s="719"/>
      <c r="AD121" s="719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1"/>
      <c r="BN121" s="101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1"/>
      <c r="BZ121" s="101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1"/>
      <c r="CM121" s="101"/>
      <c r="CN121" s="101"/>
      <c r="CO121" s="101"/>
      <c r="CP121" s="101"/>
      <c r="CQ121" s="101"/>
      <c r="CR121" s="101"/>
      <c r="CS121" s="101"/>
      <c r="CT121" s="101"/>
      <c r="CU121" s="101"/>
      <c r="CV121" s="101"/>
    </row>
    <row r="122" spans="1:100" s="720" customFormat="1" ht="60" x14ac:dyDescent="0.25">
      <c r="A122" s="728">
        <v>102</v>
      </c>
      <c r="B122" s="727" t="s">
        <v>3358</v>
      </c>
      <c r="C122" s="727" t="s">
        <v>2703</v>
      </c>
      <c r="D122" s="728" t="s">
        <v>3363</v>
      </c>
      <c r="E122" s="702">
        <v>45125</v>
      </c>
      <c r="F122" s="483">
        <v>0.45902777777777781</v>
      </c>
      <c r="G122" s="727" t="s">
        <v>3364</v>
      </c>
      <c r="H122" s="702">
        <v>45139</v>
      </c>
      <c r="I122" s="727" t="s">
        <v>653</v>
      </c>
      <c r="J122" s="727" t="s">
        <v>2818</v>
      </c>
      <c r="K122" s="705"/>
      <c r="L122" s="705"/>
      <c r="M122" s="1023"/>
      <c r="N122" s="705"/>
      <c r="O122" s="705"/>
      <c r="P122" s="705"/>
      <c r="Q122" s="705"/>
      <c r="R122" s="705"/>
      <c r="S122" s="705"/>
      <c r="T122" s="705"/>
      <c r="U122" s="705"/>
      <c r="V122" s="705"/>
      <c r="W122" s="705"/>
      <c r="X122" s="705"/>
      <c r="Y122" s="406" t="s">
        <v>3388</v>
      </c>
      <c r="Z122" s="742" t="s">
        <v>3389</v>
      </c>
      <c r="AA122" s="719"/>
      <c r="AB122" s="719"/>
      <c r="AC122" s="719"/>
      <c r="AD122" s="719"/>
      <c r="AE122" s="101"/>
      <c r="AF122" s="101"/>
      <c r="AG122" s="101"/>
      <c r="AH122" s="101"/>
      <c r="AI122" s="101"/>
      <c r="AJ122" s="101"/>
      <c r="AK122" s="101"/>
      <c r="AL122" s="101"/>
      <c r="AM122" s="101"/>
      <c r="AN122" s="101"/>
      <c r="AO122" s="101"/>
      <c r="AP122" s="101"/>
      <c r="AQ122" s="101"/>
      <c r="AR122" s="101"/>
      <c r="AS122" s="101"/>
      <c r="AT122" s="101"/>
      <c r="AU122" s="101"/>
      <c r="AV122" s="101"/>
      <c r="AW122" s="101"/>
      <c r="AX122" s="101"/>
      <c r="AY122" s="101"/>
      <c r="AZ122" s="101"/>
      <c r="BA122" s="101"/>
      <c r="BB122" s="101"/>
      <c r="BC122" s="101"/>
      <c r="BD122" s="101"/>
      <c r="BE122" s="101"/>
      <c r="BF122" s="101"/>
      <c r="BG122" s="101"/>
      <c r="BH122" s="101"/>
      <c r="BI122" s="101"/>
      <c r="BJ122" s="101"/>
      <c r="BK122" s="101"/>
      <c r="BL122" s="101"/>
      <c r="BM122" s="101"/>
      <c r="BN122" s="101"/>
      <c r="BO122" s="101"/>
      <c r="BP122" s="101"/>
      <c r="BQ122" s="101"/>
      <c r="BR122" s="101"/>
      <c r="BS122" s="101"/>
      <c r="BT122" s="101"/>
      <c r="BU122" s="101"/>
      <c r="BV122" s="101"/>
      <c r="BW122" s="101"/>
      <c r="BX122" s="101"/>
      <c r="BY122" s="101"/>
      <c r="BZ122" s="101"/>
      <c r="CA122" s="101"/>
      <c r="CB122" s="101"/>
      <c r="CC122" s="101"/>
      <c r="CD122" s="101"/>
      <c r="CE122" s="101"/>
      <c r="CF122" s="101"/>
      <c r="CG122" s="101"/>
      <c r="CH122" s="101"/>
      <c r="CI122" s="101"/>
      <c r="CJ122" s="101"/>
      <c r="CK122" s="101"/>
      <c r="CL122" s="101"/>
      <c r="CM122" s="101"/>
      <c r="CN122" s="101"/>
      <c r="CO122" s="101"/>
      <c r="CP122" s="101"/>
      <c r="CQ122" s="101"/>
      <c r="CR122" s="101"/>
      <c r="CS122" s="101"/>
      <c r="CT122" s="101"/>
      <c r="CU122" s="101"/>
      <c r="CV122" s="101"/>
    </row>
    <row r="123" spans="1:100" s="720" customFormat="1" ht="75" x14ac:dyDescent="0.25">
      <c r="A123" s="727">
        <v>103</v>
      </c>
      <c r="B123" s="727" t="s">
        <v>3300</v>
      </c>
      <c r="C123" s="727" t="s">
        <v>16</v>
      </c>
      <c r="D123" s="727" t="s">
        <v>3385</v>
      </c>
      <c r="E123" s="706">
        <v>45148</v>
      </c>
      <c r="F123" s="707">
        <v>0.57986111111111105</v>
      </c>
      <c r="G123" s="727" t="s">
        <v>3386</v>
      </c>
      <c r="H123" s="706">
        <v>45158</v>
      </c>
      <c r="I123" s="706">
        <v>48944</v>
      </c>
      <c r="J123" s="727" t="s">
        <v>3387</v>
      </c>
      <c r="K123" s="705"/>
      <c r="L123" s="705"/>
      <c r="M123" s="727" t="s">
        <v>3393</v>
      </c>
      <c r="N123" s="727" t="s">
        <v>3392</v>
      </c>
      <c r="O123" s="705" t="s">
        <v>3397</v>
      </c>
      <c r="P123" s="705" t="s">
        <v>484</v>
      </c>
      <c r="Q123" s="705"/>
      <c r="R123" s="705"/>
      <c r="S123" s="705">
        <v>19</v>
      </c>
      <c r="T123" s="705">
        <v>105.25</v>
      </c>
      <c r="U123" s="705">
        <v>1999.75</v>
      </c>
      <c r="V123" s="705"/>
      <c r="W123" s="509" t="s">
        <v>1017</v>
      </c>
      <c r="X123" s="705"/>
      <c r="Y123" s="406" t="s">
        <v>3398</v>
      </c>
      <c r="Z123" s="719"/>
      <c r="AA123" s="719"/>
      <c r="AB123" s="719"/>
      <c r="AC123" s="719"/>
      <c r="AD123" s="719"/>
      <c r="AE123" s="101"/>
      <c r="AF123" s="101"/>
      <c r="AG123" s="101"/>
      <c r="AH123" s="101"/>
      <c r="AI123" s="101"/>
      <c r="AJ123" s="101"/>
      <c r="AK123" s="101"/>
      <c r="AL123" s="101"/>
      <c r="AM123" s="101"/>
      <c r="AN123" s="101"/>
      <c r="AO123" s="101"/>
      <c r="AP123" s="101"/>
      <c r="AQ123" s="101"/>
      <c r="AR123" s="101"/>
      <c r="AS123" s="101"/>
      <c r="AT123" s="101"/>
      <c r="AU123" s="101"/>
      <c r="AV123" s="101"/>
      <c r="AW123" s="101"/>
      <c r="AX123" s="101"/>
      <c r="AY123" s="101"/>
      <c r="AZ123" s="101"/>
      <c r="BA123" s="101"/>
      <c r="BB123" s="101"/>
      <c r="BC123" s="101"/>
      <c r="BD123" s="101"/>
      <c r="BE123" s="101"/>
      <c r="BF123" s="101"/>
      <c r="BG123" s="101"/>
      <c r="BH123" s="101"/>
      <c r="BI123" s="101"/>
      <c r="BJ123" s="101"/>
      <c r="BK123" s="101"/>
      <c r="BL123" s="101"/>
      <c r="BM123" s="101"/>
      <c r="BN123" s="101"/>
      <c r="BO123" s="101"/>
      <c r="BP123" s="101"/>
      <c r="BQ123" s="101"/>
      <c r="BR123" s="101"/>
      <c r="BS123" s="101"/>
      <c r="BT123" s="101"/>
      <c r="BU123" s="101"/>
      <c r="BV123" s="101"/>
      <c r="BW123" s="101"/>
      <c r="BX123" s="101"/>
      <c r="BY123" s="101"/>
      <c r="BZ123" s="101"/>
      <c r="CA123" s="101"/>
      <c r="CB123" s="101"/>
      <c r="CC123" s="101"/>
      <c r="CD123" s="101"/>
      <c r="CE123" s="101"/>
      <c r="CF123" s="101"/>
      <c r="CG123" s="101"/>
      <c r="CH123" s="101"/>
      <c r="CI123" s="101"/>
      <c r="CJ123" s="101"/>
      <c r="CK123" s="101"/>
      <c r="CL123" s="101"/>
      <c r="CM123" s="101"/>
      <c r="CN123" s="101"/>
      <c r="CO123" s="101"/>
      <c r="CP123" s="101"/>
      <c r="CQ123" s="101"/>
      <c r="CR123" s="101"/>
      <c r="CS123" s="101"/>
      <c r="CT123" s="101"/>
      <c r="CU123" s="101"/>
      <c r="CV123" s="101"/>
    </row>
    <row r="124" spans="1:100" s="339" customFormat="1" ht="63" x14ac:dyDescent="0.25">
      <c r="A124" s="52">
        <v>104</v>
      </c>
      <c r="B124" s="596" t="s">
        <v>2702</v>
      </c>
      <c r="C124" s="596" t="s">
        <v>2703</v>
      </c>
      <c r="D124" s="52" t="s">
        <v>3422</v>
      </c>
      <c r="E124" s="53">
        <v>45191</v>
      </c>
      <c r="F124" s="267">
        <v>0.59166666666666667</v>
      </c>
      <c r="G124" s="747" t="s">
        <v>3423</v>
      </c>
      <c r="H124" s="53">
        <v>45214</v>
      </c>
      <c r="I124" s="52" t="s">
        <v>653</v>
      </c>
      <c r="J124" s="52" t="s">
        <v>3424</v>
      </c>
      <c r="K124" s="52"/>
      <c r="L124" s="52"/>
      <c r="M124" s="52" t="s">
        <v>3433</v>
      </c>
      <c r="N124" s="52" t="s">
        <v>3434</v>
      </c>
      <c r="O124" s="53">
        <v>45211</v>
      </c>
      <c r="P124" s="53">
        <v>44938</v>
      </c>
      <c r="Q124" s="52"/>
      <c r="R124" s="52"/>
      <c r="S124" s="52">
        <v>13</v>
      </c>
      <c r="T124" s="52">
        <v>105.25</v>
      </c>
      <c r="U124" s="52">
        <v>1368.25</v>
      </c>
      <c r="V124" s="52"/>
      <c r="W124" s="57" t="s">
        <v>1017</v>
      </c>
      <c r="X124" s="52"/>
      <c r="Y124" s="264"/>
      <c r="Z124" s="176"/>
      <c r="AA124" s="176"/>
      <c r="AB124" s="176"/>
      <c r="AC124" s="176"/>
      <c r="AD124" s="176"/>
      <c r="AE124" s="176"/>
      <c r="AF124" s="176"/>
      <c r="AG124" s="176"/>
      <c r="AH124" s="176"/>
      <c r="AI124" s="176"/>
      <c r="AJ124" s="176"/>
      <c r="AK124" s="176"/>
      <c r="AL124" s="176"/>
      <c r="AM124" s="176"/>
      <c r="AN124" s="176"/>
      <c r="AO124" s="176"/>
      <c r="AP124" s="176"/>
      <c r="AQ124" s="176"/>
      <c r="AR124" s="176"/>
      <c r="AS124" s="176"/>
      <c r="AT124" s="176"/>
      <c r="AU124" s="176"/>
      <c r="AV124" s="176"/>
      <c r="AW124" s="176"/>
      <c r="AX124" s="176"/>
      <c r="AY124" s="176"/>
      <c r="AZ124" s="176"/>
      <c r="BA124" s="176"/>
      <c r="BB124" s="176"/>
      <c r="BC124" s="176"/>
      <c r="BD124" s="176"/>
      <c r="BE124" s="176"/>
      <c r="BF124" s="176"/>
      <c r="BG124" s="176"/>
      <c r="BH124" s="176"/>
      <c r="BI124" s="176"/>
      <c r="BJ124" s="176"/>
      <c r="BK124" s="176"/>
      <c r="BL124" s="176"/>
      <c r="BM124" s="176"/>
      <c r="BN124" s="176"/>
      <c r="BO124" s="176"/>
      <c r="BP124" s="176"/>
      <c r="BQ124" s="176"/>
      <c r="BR124" s="176"/>
      <c r="BS124" s="176"/>
      <c r="BT124" s="176"/>
      <c r="BU124" s="176"/>
      <c r="BV124" s="176"/>
      <c r="BW124" s="176"/>
      <c r="BX124" s="176"/>
      <c r="BY124" s="176"/>
      <c r="BZ124" s="176"/>
      <c r="CA124" s="176"/>
      <c r="CB124" s="176"/>
      <c r="CC124" s="176"/>
      <c r="CD124" s="176"/>
      <c r="CE124" s="176"/>
      <c r="CF124" s="176"/>
      <c r="CG124" s="176"/>
      <c r="CH124" s="176"/>
      <c r="CI124" s="176"/>
      <c r="CJ124" s="176"/>
      <c r="CK124" s="176"/>
      <c r="CL124" s="176"/>
      <c r="CM124" s="176"/>
      <c r="CN124" s="176"/>
      <c r="CO124" s="176"/>
      <c r="CP124" s="176"/>
      <c r="CQ124" s="176"/>
      <c r="CR124" s="176"/>
      <c r="CS124" s="176"/>
      <c r="CT124" s="176"/>
      <c r="CU124" s="176"/>
      <c r="CV124" s="176"/>
    </row>
    <row r="125" spans="1:100" s="339" customFormat="1" ht="75" x14ac:dyDescent="0.25">
      <c r="A125" s="759">
        <v>105</v>
      </c>
      <c r="B125" s="52" t="s">
        <v>3300</v>
      </c>
      <c r="C125" s="52" t="s">
        <v>16</v>
      </c>
      <c r="D125" s="63" t="s">
        <v>3448</v>
      </c>
      <c r="E125" s="152">
        <v>45222</v>
      </c>
      <c r="F125" s="354">
        <v>0.63541666666666663</v>
      </c>
      <c r="G125" s="52" t="s">
        <v>3449</v>
      </c>
      <c r="H125" s="53">
        <v>45260</v>
      </c>
      <c r="I125" s="53">
        <v>48944</v>
      </c>
      <c r="J125" s="52" t="s">
        <v>3387</v>
      </c>
      <c r="K125" s="52"/>
      <c r="L125" s="52"/>
      <c r="M125" s="52" t="s">
        <v>3507</v>
      </c>
      <c r="N125" s="52" t="s">
        <v>3508</v>
      </c>
      <c r="O125" s="53">
        <v>45321</v>
      </c>
      <c r="P125" s="52"/>
      <c r="Q125" s="52"/>
      <c r="R125" s="52"/>
      <c r="S125" s="52">
        <v>59</v>
      </c>
      <c r="T125" s="52">
        <v>105.25</v>
      </c>
      <c r="U125" s="52">
        <v>6209.75</v>
      </c>
      <c r="V125" s="52"/>
      <c r="W125" s="57" t="s">
        <v>4101</v>
      </c>
      <c r="X125" s="52"/>
      <c r="Y125" s="264"/>
      <c r="Z125" s="176"/>
      <c r="AA125" s="176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  <c r="AO125" s="176"/>
      <c r="AP125" s="176"/>
      <c r="AQ125" s="176"/>
      <c r="AR125" s="176"/>
      <c r="AS125" s="176"/>
      <c r="AT125" s="176"/>
      <c r="AU125" s="176"/>
      <c r="AV125" s="176"/>
      <c r="AW125" s="176"/>
      <c r="AX125" s="176"/>
      <c r="AY125" s="176"/>
      <c r="AZ125" s="176"/>
      <c r="BA125" s="176"/>
      <c r="BB125" s="176"/>
      <c r="BC125" s="176"/>
      <c r="BD125" s="176"/>
      <c r="BE125" s="176"/>
      <c r="BF125" s="176"/>
      <c r="BG125" s="176"/>
      <c r="BH125" s="176"/>
      <c r="BI125" s="176"/>
      <c r="BJ125" s="176"/>
      <c r="BK125" s="176"/>
      <c r="BL125" s="176"/>
      <c r="BM125" s="176"/>
      <c r="BN125" s="176"/>
      <c r="BO125" s="176"/>
      <c r="BP125" s="176"/>
      <c r="BQ125" s="176"/>
      <c r="BR125" s="176"/>
      <c r="BS125" s="176"/>
      <c r="BT125" s="176"/>
      <c r="BU125" s="176"/>
      <c r="BV125" s="176"/>
      <c r="BW125" s="176"/>
      <c r="BX125" s="176"/>
      <c r="BY125" s="176"/>
      <c r="BZ125" s="176"/>
      <c r="CA125" s="176"/>
      <c r="CB125" s="176"/>
      <c r="CC125" s="176"/>
      <c r="CD125" s="176"/>
      <c r="CE125" s="176"/>
      <c r="CF125" s="176"/>
      <c r="CG125" s="176"/>
      <c r="CH125" s="176"/>
      <c r="CI125" s="176"/>
      <c r="CJ125" s="176"/>
      <c r="CK125" s="176"/>
      <c r="CL125" s="176"/>
      <c r="CM125" s="176"/>
      <c r="CN125" s="176"/>
      <c r="CO125" s="176"/>
      <c r="CP125" s="176"/>
      <c r="CQ125" s="176"/>
      <c r="CR125" s="176"/>
      <c r="CS125" s="176"/>
      <c r="CT125" s="176"/>
      <c r="CU125" s="176"/>
      <c r="CV125" s="176"/>
    </row>
    <row r="126" spans="1:100" s="247" customFormat="1" ht="210" x14ac:dyDescent="0.25">
      <c r="A126" s="109">
        <v>106</v>
      </c>
      <c r="B126" s="649" t="s">
        <v>3300</v>
      </c>
      <c r="C126" s="649" t="s">
        <v>16</v>
      </c>
      <c r="D126" s="109" t="s">
        <v>3470</v>
      </c>
      <c r="E126" s="111">
        <v>45246</v>
      </c>
      <c r="F126" s="351">
        <v>0.33333333333333331</v>
      </c>
      <c r="G126" s="649" t="s">
        <v>3471</v>
      </c>
      <c r="H126" s="111">
        <v>45261</v>
      </c>
      <c r="I126" s="109" t="s">
        <v>3472</v>
      </c>
      <c r="J126" s="649" t="s">
        <v>3387</v>
      </c>
      <c r="K126" s="649"/>
      <c r="L126" s="649"/>
      <c r="M126" s="649"/>
      <c r="N126" s="649"/>
      <c r="O126" s="96"/>
      <c r="P126" s="96"/>
      <c r="Q126" s="649"/>
      <c r="R126" s="649"/>
      <c r="S126" s="649"/>
      <c r="T126" s="649"/>
      <c r="U126" s="649"/>
      <c r="V126" s="649"/>
      <c r="W126" s="883"/>
      <c r="X126" s="649"/>
      <c r="Y126" s="406"/>
      <c r="Z126" s="880"/>
      <c r="AA126" s="880"/>
      <c r="AB126" s="880"/>
      <c r="AC126" s="880"/>
      <c r="AD126" s="880"/>
      <c r="AE126" s="880"/>
      <c r="AF126" s="880"/>
      <c r="AG126" s="880"/>
      <c r="AH126" s="880"/>
      <c r="AI126" s="880"/>
      <c r="AJ126" s="880"/>
      <c r="AK126" s="880"/>
      <c r="AL126" s="880"/>
      <c r="AM126" s="880"/>
      <c r="AN126" s="880"/>
      <c r="AO126" s="880"/>
      <c r="AP126" s="880"/>
      <c r="AQ126" s="880"/>
      <c r="AR126" s="880"/>
      <c r="AS126" s="880"/>
      <c r="AT126" s="880"/>
      <c r="AU126" s="880"/>
      <c r="AV126" s="880"/>
      <c r="AW126" s="880"/>
      <c r="AX126" s="880"/>
      <c r="AY126" s="880"/>
      <c r="AZ126" s="880"/>
      <c r="BA126" s="880"/>
      <c r="BB126" s="880"/>
      <c r="BC126" s="880"/>
      <c r="BD126" s="880"/>
      <c r="BE126" s="880"/>
      <c r="BF126" s="880"/>
      <c r="BG126" s="880"/>
      <c r="BH126" s="880"/>
      <c r="BI126" s="880"/>
      <c r="BJ126" s="880"/>
      <c r="BK126" s="880"/>
      <c r="BL126" s="880"/>
      <c r="BM126" s="880"/>
      <c r="BN126" s="880"/>
      <c r="BO126" s="880"/>
      <c r="BP126" s="880"/>
      <c r="BQ126" s="880"/>
      <c r="BR126" s="880"/>
      <c r="BS126" s="880"/>
      <c r="BT126" s="880"/>
      <c r="BU126" s="880"/>
      <c r="BV126" s="880"/>
      <c r="BW126" s="880"/>
      <c r="BX126" s="880"/>
      <c r="BY126" s="880"/>
      <c r="BZ126" s="880"/>
      <c r="CA126" s="880"/>
      <c r="CB126" s="880"/>
      <c r="CC126" s="880"/>
      <c r="CD126" s="880"/>
      <c r="CE126" s="880"/>
      <c r="CF126" s="880"/>
      <c r="CG126" s="880"/>
      <c r="CH126" s="880"/>
      <c r="CI126" s="880"/>
      <c r="CJ126" s="880"/>
      <c r="CK126" s="880"/>
      <c r="CL126" s="880"/>
      <c r="CM126" s="880"/>
      <c r="CN126" s="880"/>
      <c r="CO126" s="880"/>
      <c r="CP126" s="880"/>
      <c r="CQ126" s="880"/>
      <c r="CR126" s="880"/>
      <c r="CS126" s="880"/>
      <c r="CT126" s="880"/>
      <c r="CU126" s="880"/>
      <c r="CV126" s="880"/>
    </row>
    <row r="127" spans="1:100" s="339" customFormat="1" ht="180" x14ac:dyDescent="0.25">
      <c r="A127" s="63">
        <v>107</v>
      </c>
      <c r="B127" s="52" t="s">
        <v>3300</v>
      </c>
      <c r="C127" s="52" t="s">
        <v>16</v>
      </c>
      <c r="D127" s="63" t="s">
        <v>3526</v>
      </c>
      <c r="E127" s="152">
        <v>45314</v>
      </c>
      <c r="F127" s="516" t="s">
        <v>3527</v>
      </c>
      <c r="G127" s="52" t="s">
        <v>3528</v>
      </c>
      <c r="H127" s="152">
        <v>45323</v>
      </c>
      <c r="I127" s="152">
        <v>48944</v>
      </c>
      <c r="J127" s="52" t="s">
        <v>3387</v>
      </c>
      <c r="K127" s="52"/>
      <c r="L127" s="52"/>
      <c r="M127" s="52" t="s">
        <v>3562</v>
      </c>
      <c r="N127" s="52" t="s">
        <v>3563</v>
      </c>
      <c r="O127" s="53">
        <v>45385</v>
      </c>
      <c r="P127" s="53">
        <v>45476</v>
      </c>
      <c r="Q127" s="52"/>
      <c r="R127" s="52">
        <v>3</v>
      </c>
      <c r="S127" s="52">
        <v>9</v>
      </c>
      <c r="T127" s="52">
        <v>105.25</v>
      </c>
      <c r="U127" s="52">
        <v>1263</v>
      </c>
      <c r="V127" s="52"/>
      <c r="W127" s="57" t="s">
        <v>4101</v>
      </c>
      <c r="X127" s="52"/>
      <c r="Y127" s="264" t="s">
        <v>3590</v>
      </c>
      <c r="Z127" s="176"/>
      <c r="AA127" s="176"/>
      <c r="AB127" s="176"/>
      <c r="AC127" s="176"/>
      <c r="AD127" s="176"/>
      <c r="AE127" s="176"/>
      <c r="AF127" s="176"/>
      <c r="AG127" s="176"/>
      <c r="AH127" s="176"/>
      <c r="AI127" s="176"/>
      <c r="AJ127" s="176"/>
      <c r="AK127" s="176"/>
      <c r="AL127" s="176"/>
      <c r="AM127" s="176"/>
      <c r="AN127" s="176"/>
      <c r="AO127" s="176"/>
      <c r="AP127" s="176"/>
      <c r="AQ127" s="176"/>
      <c r="AR127" s="176"/>
      <c r="AS127" s="176"/>
      <c r="AT127" s="176"/>
      <c r="AU127" s="176"/>
      <c r="AV127" s="176"/>
      <c r="AW127" s="176"/>
      <c r="AX127" s="176"/>
      <c r="AY127" s="176"/>
      <c r="AZ127" s="176"/>
      <c r="BA127" s="176"/>
      <c r="BB127" s="176"/>
      <c r="BC127" s="176"/>
      <c r="BD127" s="176"/>
      <c r="BE127" s="176"/>
      <c r="BF127" s="176"/>
      <c r="BG127" s="176"/>
      <c r="BH127" s="176"/>
      <c r="BI127" s="176"/>
      <c r="BJ127" s="176"/>
      <c r="BK127" s="176"/>
      <c r="BL127" s="176"/>
      <c r="BM127" s="176"/>
      <c r="BN127" s="176"/>
      <c r="BO127" s="176"/>
      <c r="BP127" s="176"/>
      <c r="BQ127" s="176"/>
      <c r="BR127" s="176"/>
      <c r="BS127" s="176"/>
      <c r="BT127" s="176"/>
      <c r="BU127" s="176"/>
      <c r="BV127" s="176"/>
      <c r="BW127" s="176"/>
      <c r="BX127" s="176"/>
      <c r="BY127" s="176"/>
      <c r="BZ127" s="176"/>
      <c r="CA127" s="176"/>
      <c r="CB127" s="176"/>
      <c r="CC127" s="176"/>
      <c r="CD127" s="176"/>
      <c r="CE127" s="176"/>
      <c r="CF127" s="176"/>
      <c r="CG127" s="176"/>
      <c r="CH127" s="176"/>
      <c r="CI127" s="176"/>
      <c r="CJ127" s="176"/>
      <c r="CK127" s="176"/>
      <c r="CL127" s="176"/>
      <c r="CM127" s="176"/>
      <c r="CN127" s="176"/>
      <c r="CO127" s="176"/>
      <c r="CP127" s="176"/>
      <c r="CQ127" s="176"/>
      <c r="CR127" s="176"/>
      <c r="CS127" s="176"/>
      <c r="CT127" s="176"/>
      <c r="CU127" s="176"/>
      <c r="CV127" s="176"/>
    </row>
    <row r="128" spans="1:100" ht="135" x14ac:dyDescent="0.25">
      <c r="A128" s="727">
        <v>108</v>
      </c>
      <c r="B128" s="727" t="s">
        <v>103</v>
      </c>
      <c r="C128" s="727" t="s">
        <v>16</v>
      </c>
      <c r="D128" s="727" t="s">
        <v>3573</v>
      </c>
      <c r="E128" s="706">
        <v>45363</v>
      </c>
      <c r="F128" s="707">
        <v>0.59791666666666665</v>
      </c>
      <c r="G128" s="727" t="s">
        <v>3574</v>
      </c>
      <c r="H128" s="706">
        <v>45366</v>
      </c>
      <c r="I128" s="706">
        <v>49018</v>
      </c>
      <c r="J128" s="727" t="s">
        <v>3387</v>
      </c>
    </row>
    <row r="129" spans="1:100" ht="60" x14ac:dyDescent="0.25">
      <c r="A129" s="727">
        <v>109</v>
      </c>
      <c r="B129" s="727" t="s">
        <v>3586</v>
      </c>
      <c r="C129" s="727" t="s">
        <v>16</v>
      </c>
      <c r="D129" s="727" t="s">
        <v>3587</v>
      </c>
      <c r="E129" s="706">
        <v>45383</v>
      </c>
      <c r="F129" s="707">
        <v>0.56805555555555554</v>
      </c>
      <c r="G129" s="727" t="s">
        <v>3588</v>
      </c>
      <c r="H129" s="706">
        <v>45390</v>
      </c>
      <c r="I129" s="706">
        <v>62191</v>
      </c>
      <c r="J129" s="727" t="s">
        <v>2624</v>
      </c>
    </row>
    <row r="130" spans="1:100" s="339" customFormat="1" ht="75" x14ac:dyDescent="0.25">
      <c r="A130" s="52">
        <v>110</v>
      </c>
      <c r="B130" s="52" t="s">
        <v>3300</v>
      </c>
      <c r="C130" s="52" t="s">
        <v>16</v>
      </c>
      <c r="D130" s="52" t="s">
        <v>3615</v>
      </c>
      <c r="E130" s="53">
        <v>45399</v>
      </c>
      <c r="F130" s="267">
        <v>0.6694444444444444</v>
      </c>
      <c r="G130" s="52" t="s">
        <v>3616</v>
      </c>
      <c r="H130" s="53">
        <v>45402</v>
      </c>
      <c r="I130" s="53">
        <v>49309</v>
      </c>
      <c r="J130" s="52" t="s">
        <v>3617</v>
      </c>
      <c r="K130" s="52"/>
      <c r="L130" s="52"/>
      <c r="M130" s="52" t="s">
        <v>3637</v>
      </c>
      <c r="N130" s="52" t="s">
        <v>3638</v>
      </c>
      <c r="O130" s="53">
        <v>45439</v>
      </c>
      <c r="P130" s="53">
        <v>45531</v>
      </c>
      <c r="Q130" s="52"/>
      <c r="R130" s="52">
        <v>25</v>
      </c>
      <c r="S130" s="52"/>
      <c r="T130" s="52">
        <v>105.25</v>
      </c>
      <c r="U130" s="52">
        <v>2631.25</v>
      </c>
      <c r="V130" s="52"/>
      <c r="W130" s="57" t="s">
        <v>4101</v>
      </c>
      <c r="X130" s="52"/>
      <c r="Y130" s="264"/>
      <c r="Z130" s="176"/>
      <c r="AA130" s="176"/>
      <c r="AB130" s="176"/>
      <c r="AC130" s="176"/>
      <c r="AD130" s="176"/>
      <c r="AE130" s="176"/>
      <c r="AF130" s="176"/>
      <c r="AG130" s="176"/>
      <c r="AH130" s="176"/>
      <c r="AI130" s="176"/>
      <c r="AJ130" s="176"/>
      <c r="AK130" s="176"/>
      <c r="AL130" s="176"/>
      <c r="AM130" s="176"/>
      <c r="AN130" s="176"/>
      <c r="AO130" s="176"/>
      <c r="AP130" s="176"/>
      <c r="AQ130" s="176"/>
      <c r="AR130" s="176"/>
      <c r="AS130" s="176"/>
      <c r="AT130" s="176"/>
      <c r="AU130" s="176"/>
      <c r="AV130" s="176"/>
      <c r="AW130" s="176"/>
      <c r="AX130" s="176"/>
      <c r="AY130" s="176"/>
      <c r="AZ130" s="176"/>
      <c r="BA130" s="176"/>
      <c r="BB130" s="176"/>
      <c r="BC130" s="176"/>
      <c r="BD130" s="176"/>
      <c r="BE130" s="176"/>
      <c r="BF130" s="176"/>
      <c r="BG130" s="176"/>
      <c r="BH130" s="176"/>
      <c r="BI130" s="176"/>
      <c r="BJ130" s="176"/>
      <c r="BK130" s="176"/>
      <c r="BL130" s="176"/>
      <c r="BM130" s="176"/>
      <c r="BN130" s="176"/>
      <c r="BO130" s="176"/>
      <c r="BP130" s="176"/>
      <c r="BQ130" s="176"/>
      <c r="BR130" s="176"/>
      <c r="BS130" s="176"/>
      <c r="BT130" s="176"/>
      <c r="BU130" s="176"/>
      <c r="BV130" s="176"/>
      <c r="BW130" s="176"/>
      <c r="BX130" s="176"/>
      <c r="BY130" s="176"/>
      <c r="BZ130" s="176"/>
      <c r="CA130" s="176"/>
      <c r="CB130" s="176"/>
      <c r="CC130" s="176"/>
      <c r="CD130" s="176"/>
      <c r="CE130" s="176"/>
      <c r="CF130" s="176"/>
      <c r="CG130" s="176"/>
      <c r="CH130" s="176"/>
      <c r="CI130" s="176"/>
      <c r="CJ130" s="176"/>
      <c r="CK130" s="176"/>
      <c r="CL130" s="176"/>
      <c r="CM130" s="176"/>
      <c r="CN130" s="176"/>
      <c r="CO130" s="176"/>
      <c r="CP130" s="176"/>
      <c r="CQ130" s="176"/>
      <c r="CR130" s="176"/>
      <c r="CS130" s="176"/>
      <c r="CT130" s="176"/>
      <c r="CU130" s="176"/>
      <c r="CV130" s="176"/>
    </row>
    <row r="131" spans="1:100" s="339" customFormat="1" ht="75" x14ac:dyDescent="0.25">
      <c r="A131" s="52">
        <v>111</v>
      </c>
      <c r="B131" s="52" t="s">
        <v>3300</v>
      </c>
      <c r="C131" s="52" t="s">
        <v>16</v>
      </c>
      <c r="D131" s="52" t="s">
        <v>3618</v>
      </c>
      <c r="E131" s="53">
        <v>45399</v>
      </c>
      <c r="F131" s="267">
        <v>0.67013888888888884</v>
      </c>
      <c r="G131" s="52" t="s">
        <v>3619</v>
      </c>
      <c r="H131" s="53">
        <v>45402</v>
      </c>
      <c r="I131" s="53">
        <v>49309</v>
      </c>
      <c r="J131" s="52" t="s">
        <v>3617</v>
      </c>
      <c r="K131" s="52"/>
      <c r="L131" s="52"/>
      <c r="M131" s="52" t="s">
        <v>3635</v>
      </c>
      <c r="N131" s="52" t="s">
        <v>3639</v>
      </c>
      <c r="O131" s="53">
        <v>45439</v>
      </c>
      <c r="P131" s="53">
        <v>45531</v>
      </c>
      <c r="Q131" s="52"/>
      <c r="R131" s="52">
        <v>27</v>
      </c>
      <c r="S131" s="52"/>
      <c r="T131" s="52">
        <v>105.25</v>
      </c>
      <c r="U131" s="52">
        <v>2841.75</v>
      </c>
      <c r="V131" s="52"/>
      <c r="W131" s="57" t="s">
        <v>4101</v>
      </c>
      <c r="X131" s="52"/>
      <c r="Y131" s="264"/>
      <c r="Z131" s="176"/>
      <c r="AA131" s="176"/>
      <c r="AB131" s="176"/>
      <c r="AC131" s="176"/>
      <c r="AD131" s="176"/>
      <c r="AE131" s="176"/>
      <c r="AF131" s="176"/>
      <c r="AG131" s="176"/>
      <c r="AH131" s="176"/>
      <c r="AI131" s="176"/>
      <c r="AJ131" s="176"/>
      <c r="AK131" s="176"/>
      <c r="AL131" s="176"/>
      <c r="AM131" s="176"/>
      <c r="AN131" s="176"/>
      <c r="AO131" s="176"/>
      <c r="AP131" s="176"/>
      <c r="AQ131" s="176"/>
      <c r="AR131" s="176"/>
      <c r="AS131" s="176"/>
      <c r="AT131" s="176"/>
      <c r="AU131" s="176"/>
      <c r="AV131" s="176"/>
      <c r="AW131" s="176"/>
      <c r="AX131" s="176"/>
      <c r="AY131" s="176"/>
      <c r="AZ131" s="176"/>
      <c r="BA131" s="176"/>
      <c r="BB131" s="176"/>
      <c r="BC131" s="176"/>
      <c r="BD131" s="176"/>
      <c r="BE131" s="176"/>
      <c r="BF131" s="176"/>
      <c r="BG131" s="176"/>
      <c r="BH131" s="176"/>
      <c r="BI131" s="176"/>
      <c r="BJ131" s="176"/>
      <c r="BK131" s="176"/>
      <c r="BL131" s="176"/>
      <c r="BM131" s="176"/>
      <c r="BN131" s="176"/>
      <c r="BO131" s="176"/>
      <c r="BP131" s="176"/>
      <c r="BQ131" s="176"/>
      <c r="BR131" s="176"/>
      <c r="BS131" s="176"/>
      <c r="BT131" s="176"/>
      <c r="BU131" s="176"/>
      <c r="BV131" s="176"/>
      <c r="BW131" s="176"/>
      <c r="BX131" s="176"/>
      <c r="BY131" s="176"/>
      <c r="BZ131" s="176"/>
      <c r="CA131" s="176"/>
      <c r="CB131" s="176"/>
      <c r="CC131" s="176"/>
      <c r="CD131" s="176"/>
      <c r="CE131" s="176"/>
      <c r="CF131" s="176"/>
      <c r="CG131" s="176"/>
      <c r="CH131" s="176"/>
      <c r="CI131" s="176"/>
      <c r="CJ131" s="176"/>
      <c r="CK131" s="176"/>
      <c r="CL131" s="176"/>
      <c r="CM131" s="176"/>
      <c r="CN131" s="176"/>
      <c r="CO131" s="176"/>
      <c r="CP131" s="176"/>
      <c r="CQ131" s="176"/>
      <c r="CR131" s="176"/>
      <c r="CS131" s="176"/>
      <c r="CT131" s="176"/>
      <c r="CU131" s="176"/>
      <c r="CV131" s="176"/>
    </row>
    <row r="132" spans="1:100" s="339" customFormat="1" ht="75" x14ac:dyDescent="0.25">
      <c r="A132" s="52">
        <v>112</v>
      </c>
      <c r="B132" s="52" t="s">
        <v>3300</v>
      </c>
      <c r="C132" s="52" t="s">
        <v>16</v>
      </c>
      <c r="D132" s="52" t="s">
        <v>3620</v>
      </c>
      <c r="E132" s="53">
        <v>45400</v>
      </c>
      <c r="F132" s="267">
        <v>0.48472222222222222</v>
      </c>
      <c r="G132" s="52" t="s">
        <v>3621</v>
      </c>
      <c r="H132" s="53">
        <v>45402</v>
      </c>
      <c r="I132" s="53">
        <v>49309</v>
      </c>
      <c r="J132" s="52" t="s">
        <v>3617</v>
      </c>
      <c r="K132" s="52"/>
      <c r="L132" s="52"/>
      <c r="M132" s="52" t="s">
        <v>3636</v>
      </c>
      <c r="N132" s="52" t="s">
        <v>3640</v>
      </c>
      <c r="O132" s="53">
        <v>45439</v>
      </c>
      <c r="P132" s="53">
        <v>45531</v>
      </c>
      <c r="Q132" s="52"/>
      <c r="R132" s="52">
        <v>28</v>
      </c>
      <c r="S132" s="52"/>
      <c r="T132" s="52">
        <v>105.25</v>
      </c>
      <c r="U132" s="52">
        <v>2947</v>
      </c>
      <c r="V132" s="52"/>
      <c r="W132" s="57" t="s">
        <v>4101</v>
      </c>
      <c r="X132" s="52"/>
      <c r="Y132" s="264"/>
      <c r="Z132" s="176"/>
      <c r="AA132" s="176"/>
      <c r="AB132" s="176"/>
      <c r="AC132" s="176"/>
      <c r="AD132" s="176"/>
      <c r="AE132" s="176"/>
      <c r="AF132" s="176"/>
      <c r="AG132" s="176"/>
      <c r="AH132" s="176"/>
      <c r="AI132" s="176"/>
      <c r="AJ132" s="176"/>
      <c r="AK132" s="176"/>
      <c r="AL132" s="176"/>
      <c r="AM132" s="176"/>
      <c r="AN132" s="176"/>
      <c r="AO132" s="176"/>
      <c r="AP132" s="176"/>
      <c r="AQ132" s="176"/>
      <c r="AR132" s="176"/>
      <c r="AS132" s="176"/>
      <c r="AT132" s="176"/>
      <c r="AU132" s="176"/>
      <c r="AV132" s="176"/>
      <c r="AW132" s="176"/>
      <c r="AX132" s="176"/>
      <c r="AY132" s="176"/>
      <c r="AZ132" s="176"/>
      <c r="BA132" s="176"/>
      <c r="BB132" s="176"/>
      <c r="BC132" s="176"/>
      <c r="BD132" s="176"/>
      <c r="BE132" s="176"/>
      <c r="BF132" s="176"/>
      <c r="BG132" s="176"/>
      <c r="BH132" s="176"/>
      <c r="BI132" s="176"/>
      <c r="BJ132" s="176"/>
      <c r="BK132" s="176"/>
      <c r="BL132" s="176"/>
      <c r="BM132" s="176"/>
      <c r="BN132" s="176"/>
      <c r="BO132" s="176"/>
      <c r="BP132" s="176"/>
      <c r="BQ132" s="176"/>
      <c r="BR132" s="176"/>
      <c r="BS132" s="176"/>
      <c r="BT132" s="176"/>
      <c r="BU132" s="176"/>
      <c r="BV132" s="176"/>
      <c r="BW132" s="176"/>
      <c r="BX132" s="176"/>
      <c r="BY132" s="176"/>
      <c r="BZ132" s="176"/>
      <c r="CA132" s="176"/>
      <c r="CB132" s="176"/>
      <c r="CC132" s="176"/>
      <c r="CD132" s="176"/>
      <c r="CE132" s="176"/>
      <c r="CF132" s="176"/>
      <c r="CG132" s="176"/>
      <c r="CH132" s="176"/>
      <c r="CI132" s="176"/>
      <c r="CJ132" s="176"/>
      <c r="CK132" s="176"/>
      <c r="CL132" s="176"/>
      <c r="CM132" s="176"/>
      <c r="CN132" s="176"/>
      <c r="CO132" s="176"/>
      <c r="CP132" s="176"/>
      <c r="CQ132" s="176"/>
      <c r="CR132" s="176"/>
      <c r="CS132" s="176"/>
      <c r="CT132" s="176"/>
      <c r="CU132" s="176"/>
      <c r="CV132" s="176"/>
    </row>
    <row r="133" spans="1:100" s="339" customFormat="1" ht="75" x14ac:dyDescent="0.25">
      <c r="A133" s="52">
        <v>113</v>
      </c>
      <c r="B133" s="52" t="s">
        <v>319</v>
      </c>
      <c r="C133" s="52" t="s">
        <v>16</v>
      </c>
      <c r="D133" s="52" t="s">
        <v>3623</v>
      </c>
      <c r="E133" s="53">
        <v>45405</v>
      </c>
      <c r="F133" s="267">
        <v>0.33333333333333331</v>
      </c>
      <c r="G133" s="52" t="s">
        <v>3624</v>
      </c>
      <c r="H133" s="53">
        <v>45413</v>
      </c>
      <c r="I133" s="52" t="s">
        <v>3625</v>
      </c>
      <c r="J133" s="52" t="s">
        <v>3626</v>
      </c>
      <c r="K133" s="52"/>
      <c r="L133" s="52"/>
      <c r="M133" s="52" t="s">
        <v>3634</v>
      </c>
      <c r="N133" s="52" t="s">
        <v>3633</v>
      </c>
      <c r="O133" s="53">
        <v>45448</v>
      </c>
      <c r="P133" s="53">
        <v>45540</v>
      </c>
      <c r="Q133" s="52"/>
      <c r="R133" s="52">
        <v>1</v>
      </c>
      <c r="S133" s="52"/>
      <c r="T133" s="52">
        <v>105.25</v>
      </c>
      <c r="U133" s="52">
        <v>105.25</v>
      </c>
      <c r="V133" s="52"/>
      <c r="W133" s="57" t="s">
        <v>4100</v>
      </c>
      <c r="X133" s="52"/>
      <c r="Y133" s="264"/>
      <c r="Z133" s="176"/>
      <c r="AA133" s="176"/>
      <c r="AB133" s="176"/>
      <c r="AC133" s="176"/>
      <c r="AD133" s="176"/>
      <c r="AE133" s="176"/>
      <c r="AF133" s="176"/>
      <c r="AG133" s="176"/>
      <c r="AH133" s="176"/>
      <c r="AI133" s="176"/>
      <c r="AJ133" s="176"/>
      <c r="AK133" s="176"/>
      <c r="AL133" s="176"/>
      <c r="AM133" s="176"/>
      <c r="AN133" s="176"/>
      <c r="AO133" s="176"/>
      <c r="AP133" s="176"/>
      <c r="AQ133" s="176"/>
      <c r="AR133" s="176"/>
      <c r="AS133" s="176"/>
      <c r="AT133" s="176"/>
      <c r="AU133" s="176"/>
      <c r="AV133" s="176"/>
      <c r="AW133" s="176"/>
      <c r="AX133" s="176"/>
      <c r="AY133" s="176"/>
      <c r="AZ133" s="176"/>
      <c r="BA133" s="176"/>
      <c r="BB133" s="176"/>
      <c r="BC133" s="176"/>
      <c r="BD133" s="176"/>
      <c r="BE133" s="176"/>
      <c r="BF133" s="176"/>
      <c r="BG133" s="176"/>
      <c r="BH133" s="176"/>
      <c r="BI133" s="176"/>
      <c r="BJ133" s="176"/>
      <c r="BK133" s="176"/>
      <c r="BL133" s="176"/>
      <c r="BM133" s="176"/>
      <c r="BN133" s="176"/>
      <c r="BO133" s="176"/>
      <c r="BP133" s="176"/>
      <c r="BQ133" s="176"/>
      <c r="BR133" s="176"/>
      <c r="BS133" s="176"/>
      <c r="BT133" s="176"/>
      <c r="BU133" s="176"/>
      <c r="BV133" s="176"/>
      <c r="BW133" s="176"/>
      <c r="BX133" s="176"/>
      <c r="BY133" s="176"/>
      <c r="BZ133" s="176"/>
      <c r="CA133" s="176"/>
      <c r="CB133" s="176"/>
      <c r="CC133" s="176"/>
      <c r="CD133" s="176"/>
      <c r="CE133" s="176"/>
      <c r="CF133" s="176"/>
      <c r="CG133" s="176"/>
      <c r="CH133" s="176"/>
      <c r="CI133" s="176"/>
      <c r="CJ133" s="176"/>
      <c r="CK133" s="176"/>
      <c r="CL133" s="176"/>
      <c r="CM133" s="176"/>
      <c r="CN133" s="176"/>
      <c r="CO133" s="176"/>
      <c r="CP133" s="176"/>
      <c r="CQ133" s="176"/>
      <c r="CR133" s="176"/>
      <c r="CS133" s="176"/>
      <c r="CT133" s="176"/>
      <c r="CU133" s="176"/>
      <c r="CV133" s="176"/>
    </row>
    <row r="134" spans="1:100" ht="60" x14ac:dyDescent="0.25">
      <c r="A134" s="727">
        <v>114</v>
      </c>
      <c r="B134" s="727" t="s">
        <v>3642</v>
      </c>
      <c r="C134" s="727" t="s">
        <v>192</v>
      </c>
      <c r="D134" s="727" t="s">
        <v>3643</v>
      </c>
      <c r="E134" s="706">
        <v>45453</v>
      </c>
      <c r="F134" s="707">
        <v>0.54999999999999993</v>
      </c>
      <c r="G134" s="727" t="s">
        <v>3644</v>
      </c>
      <c r="H134" s="706">
        <v>45458</v>
      </c>
      <c r="I134" s="706">
        <v>52763</v>
      </c>
      <c r="J134" s="727" t="s">
        <v>3424</v>
      </c>
    </row>
    <row r="135" spans="1:100" s="339" customFormat="1" ht="75" x14ac:dyDescent="0.25">
      <c r="A135" s="52">
        <v>115</v>
      </c>
      <c r="B135" s="52" t="s">
        <v>709</v>
      </c>
      <c r="C135" s="52" t="s">
        <v>16</v>
      </c>
      <c r="D135" s="52" t="s">
        <v>3661</v>
      </c>
      <c r="E135" s="53">
        <v>45462</v>
      </c>
      <c r="F135" s="267">
        <v>0.59375</v>
      </c>
      <c r="G135" s="52" t="s">
        <v>3662</v>
      </c>
      <c r="H135" s="53">
        <v>45474</v>
      </c>
      <c r="I135" s="53">
        <v>49309</v>
      </c>
      <c r="J135" s="52" t="s">
        <v>3660</v>
      </c>
      <c r="K135" s="52"/>
      <c r="L135" s="52"/>
      <c r="M135" s="52" t="s">
        <v>3747</v>
      </c>
      <c r="N135" s="52" t="s">
        <v>3746</v>
      </c>
      <c r="O135" s="53">
        <v>45531</v>
      </c>
      <c r="P135" s="53">
        <v>45623</v>
      </c>
      <c r="Q135" s="52"/>
      <c r="R135" s="52">
        <v>39</v>
      </c>
      <c r="S135" s="52"/>
      <c r="T135" s="52">
        <v>105.25</v>
      </c>
      <c r="U135" s="52">
        <v>4104.75</v>
      </c>
      <c r="V135" s="52"/>
      <c r="W135" s="57" t="s">
        <v>1017</v>
      </c>
      <c r="X135" s="52"/>
      <c r="Y135" s="264"/>
      <c r="Z135" s="176"/>
      <c r="AA135" s="176"/>
      <c r="AB135" s="176"/>
      <c r="AC135" s="176"/>
      <c r="AD135" s="176"/>
      <c r="AE135" s="176"/>
      <c r="AF135" s="176"/>
      <c r="AG135" s="176"/>
      <c r="AH135" s="176"/>
      <c r="AI135" s="176"/>
      <c r="AJ135" s="176"/>
      <c r="AK135" s="176"/>
      <c r="AL135" s="176"/>
      <c r="AM135" s="176"/>
      <c r="AN135" s="176"/>
      <c r="AO135" s="176"/>
      <c r="AP135" s="176"/>
      <c r="AQ135" s="176"/>
      <c r="AR135" s="176"/>
      <c r="AS135" s="176"/>
      <c r="AT135" s="176"/>
      <c r="AU135" s="176"/>
      <c r="AV135" s="176"/>
      <c r="AW135" s="176"/>
      <c r="AX135" s="176"/>
      <c r="AY135" s="176"/>
      <c r="AZ135" s="176"/>
      <c r="BA135" s="176"/>
      <c r="BB135" s="176"/>
      <c r="BC135" s="176"/>
      <c r="BD135" s="176"/>
      <c r="BE135" s="176"/>
      <c r="BF135" s="176"/>
      <c r="BG135" s="176"/>
      <c r="BH135" s="176"/>
      <c r="BI135" s="176"/>
      <c r="BJ135" s="176"/>
      <c r="BK135" s="176"/>
      <c r="BL135" s="176"/>
      <c r="BM135" s="176"/>
      <c r="BN135" s="176"/>
      <c r="BO135" s="176"/>
      <c r="BP135" s="176"/>
      <c r="BQ135" s="176"/>
      <c r="BR135" s="176"/>
      <c r="BS135" s="176"/>
      <c r="BT135" s="176"/>
      <c r="BU135" s="176"/>
      <c r="BV135" s="176"/>
      <c r="BW135" s="176"/>
      <c r="BX135" s="176"/>
      <c r="BY135" s="176"/>
      <c r="BZ135" s="176"/>
      <c r="CA135" s="176"/>
      <c r="CB135" s="176"/>
      <c r="CC135" s="176"/>
      <c r="CD135" s="176"/>
      <c r="CE135" s="176"/>
      <c r="CF135" s="176"/>
      <c r="CG135" s="176"/>
      <c r="CH135" s="176"/>
      <c r="CI135" s="176"/>
      <c r="CJ135" s="176"/>
      <c r="CK135" s="176"/>
      <c r="CL135" s="176"/>
      <c r="CM135" s="176"/>
      <c r="CN135" s="176"/>
      <c r="CO135" s="176"/>
      <c r="CP135" s="176"/>
      <c r="CQ135" s="176"/>
      <c r="CR135" s="176"/>
      <c r="CS135" s="176"/>
      <c r="CT135" s="176"/>
      <c r="CU135" s="176"/>
      <c r="CV135" s="176"/>
    </row>
    <row r="136" spans="1:100" s="339" customFormat="1" ht="195" x14ac:dyDescent="0.25">
      <c r="A136" s="52">
        <v>116</v>
      </c>
      <c r="B136" s="52" t="s">
        <v>709</v>
      </c>
      <c r="C136" s="52" t="s">
        <v>16</v>
      </c>
      <c r="D136" s="52" t="s">
        <v>3658</v>
      </c>
      <c r="E136" s="53">
        <v>45462</v>
      </c>
      <c r="F136" s="267">
        <v>0.59652777777777777</v>
      </c>
      <c r="G136" s="52" t="s">
        <v>3659</v>
      </c>
      <c r="H136" s="53">
        <v>45474</v>
      </c>
      <c r="I136" s="53">
        <v>49309</v>
      </c>
      <c r="J136" s="52" t="s">
        <v>3660</v>
      </c>
      <c r="K136" s="52"/>
      <c r="L136" s="52"/>
      <c r="M136" s="52" t="s">
        <v>3748</v>
      </c>
      <c r="N136" s="52" t="s">
        <v>3745</v>
      </c>
      <c r="O136" s="53">
        <v>45531</v>
      </c>
      <c r="P136" s="53">
        <v>45623</v>
      </c>
      <c r="Q136" s="52"/>
      <c r="R136" s="52">
        <v>60</v>
      </c>
      <c r="S136" s="52"/>
      <c r="T136" s="52">
        <v>105.25</v>
      </c>
      <c r="U136" s="52">
        <v>6315</v>
      </c>
      <c r="V136" s="52"/>
      <c r="W136" s="57" t="s">
        <v>1017</v>
      </c>
      <c r="X136" s="52"/>
      <c r="Y136" s="264"/>
      <c r="Z136" s="176"/>
      <c r="AA136" s="176"/>
      <c r="AB136" s="176"/>
      <c r="AC136" s="176"/>
      <c r="AD136" s="176"/>
      <c r="AE136" s="176"/>
      <c r="AF136" s="176"/>
      <c r="AG136" s="176"/>
      <c r="AH136" s="176"/>
      <c r="AI136" s="176"/>
      <c r="AJ136" s="176"/>
      <c r="AK136" s="176"/>
      <c r="AL136" s="176"/>
      <c r="AM136" s="176"/>
      <c r="AN136" s="176"/>
      <c r="AO136" s="176"/>
      <c r="AP136" s="176"/>
      <c r="AQ136" s="176"/>
      <c r="AR136" s="176"/>
      <c r="AS136" s="176"/>
      <c r="AT136" s="176"/>
      <c r="AU136" s="176"/>
      <c r="AV136" s="176"/>
      <c r="AW136" s="176"/>
      <c r="AX136" s="176"/>
      <c r="AY136" s="176"/>
      <c r="AZ136" s="176"/>
      <c r="BA136" s="176"/>
      <c r="BB136" s="176"/>
      <c r="BC136" s="176"/>
      <c r="BD136" s="176"/>
      <c r="BE136" s="176"/>
      <c r="BF136" s="176"/>
      <c r="BG136" s="176"/>
      <c r="BH136" s="176"/>
      <c r="BI136" s="176"/>
      <c r="BJ136" s="176"/>
      <c r="BK136" s="176"/>
      <c r="BL136" s="176"/>
      <c r="BM136" s="176"/>
      <c r="BN136" s="176"/>
      <c r="BO136" s="176"/>
      <c r="BP136" s="176"/>
      <c r="BQ136" s="176"/>
      <c r="BR136" s="176"/>
      <c r="BS136" s="176"/>
      <c r="BT136" s="176"/>
      <c r="BU136" s="176"/>
      <c r="BV136" s="176"/>
      <c r="BW136" s="176"/>
      <c r="BX136" s="176"/>
      <c r="BY136" s="176"/>
      <c r="BZ136" s="176"/>
      <c r="CA136" s="176"/>
      <c r="CB136" s="176"/>
      <c r="CC136" s="176"/>
      <c r="CD136" s="176"/>
      <c r="CE136" s="176"/>
      <c r="CF136" s="176"/>
      <c r="CG136" s="176"/>
      <c r="CH136" s="176"/>
      <c r="CI136" s="176"/>
      <c r="CJ136" s="176"/>
      <c r="CK136" s="176"/>
      <c r="CL136" s="176"/>
      <c r="CM136" s="176"/>
      <c r="CN136" s="176"/>
      <c r="CO136" s="176"/>
      <c r="CP136" s="176"/>
      <c r="CQ136" s="176"/>
      <c r="CR136" s="176"/>
      <c r="CS136" s="176"/>
      <c r="CT136" s="176"/>
      <c r="CU136" s="176"/>
      <c r="CV136" s="176"/>
    </row>
    <row r="137" spans="1:100" ht="45" x14ac:dyDescent="0.25">
      <c r="A137" s="727">
        <v>117</v>
      </c>
      <c r="B137" s="727" t="s">
        <v>3673</v>
      </c>
      <c r="C137" s="727" t="s">
        <v>192</v>
      </c>
      <c r="D137" s="727" t="s">
        <v>3674</v>
      </c>
      <c r="E137" s="706">
        <v>45470</v>
      </c>
      <c r="F137" s="707">
        <v>0.65625</v>
      </c>
      <c r="G137" s="727" t="s">
        <v>3675</v>
      </c>
      <c r="H137" s="706">
        <v>45483</v>
      </c>
      <c r="I137" s="727" t="s">
        <v>653</v>
      </c>
      <c r="J137" s="727" t="s">
        <v>3676</v>
      </c>
      <c r="M137" s="664" t="s">
        <v>3694</v>
      </c>
      <c r="N137" s="664" t="s">
        <v>3695</v>
      </c>
      <c r="O137" s="651" t="s">
        <v>3710</v>
      </c>
      <c r="P137" s="651" t="s">
        <v>484</v>
      </c>
      <c r="R137" s="651">
        <v>9</v>
      </c>
      <c r="T137" s="651">
        <v>105.25</v>
      </c>
      <c r="U137" s="651">
        <v>947.25</v>
      </c>
      <c r="W137" s="248" t="s">
        <v>1017</v>
      </c>
    </row>
    <row r="138" spans="1:100" s="339" customFormat="1" ht="165" x14ac:dyDescent="0.25">
      <c r="A138" s="52">
        <v>118</v>
      </c>
      <c r="B138" s="52" t="s">
        <v>409</v>
      </c>
      <c r="C138" s="52" t="s">
        <v>16</v>
      </c>
      <c r="D138" s="52" t="s">
        <v>3677</v>
      </c>
      <c r="E138" s="53">
        <v>45477</v>
      </c>
      <c r="F138" s="267">
        <v>0.70208333333333339</v>
      </c>
      <c r="G138" s="52" t="s">
        <v>3678</v>
      </c>
      <c r="H138" s="53">
        <v>45474</v>
      </c>
      <c r="I138" s="53">
        <v>49674</v>
      </c>
      <c r="J138" s="52" t="s">
        <v>3679</v>
      </c>
      <c r="K138" s="52"/>
      <c r="L138" s="52"/>
      <c r="M138" s="52" t="s">
        <v>3749</v>
      </c>
      <c r="N138" s="52" t="s">
        <v>3744</v>
      </c>
      <c r="O138" s="53">
        <v>45531</v>
      </c>
      <c r="P138" s="53">
        <v>45623</v>
      </c>
      <c r="Q138" s="52"/>
      <c r="R138" s="52">
        <v>4</v>
      </c>
      <c r="S138" s="52"/>
      <c r="T138" s="52">
        <v>105.25</v>
      </c>
      <c r="U138" s="52">
        <v>421</v>
      </c>
      <c r="V138" s="52"/>
      <c r="W138" s="52"/>
      <c r="X138" s="52"/>
      <c r="Y138" s="264"/>
      <c r="Z138" s="176"/>
      <c r="AA138" s="176"/>
      <c r="AB138" s="176"/>
      <c r="AC138" s="176"/>
      <c r="AD138" s="176"/>
      <c r="AE138" s="176"/>
      <c r="AF138" s="176"/>
      <c r="AG138" s="176"/>
      <c r="AH138" s="176"/>
      <c r="AI138" s="176"/>
      <c r="AJ138" s="176"/>
      <c r="AK138" s="176"/>
      <c r="AL138" s="176"/>
      <c r="AM138" s="176"/>
      <c r="AN138" s="176"/>
      <c r="AO138" s="176"/>
      <c r="AP138" s="176"/>
      <c r="AQ138" s="176"/>
      <c r="AR138" s="176"/>
      <c r="AS138" s="176"/>
      <c r="AT138" s="176"/>
      <c r="AU138" s="176"/>
      <c r="AV138" s="176"/>
      <c r="AW138" s="176"/>
      <c r="AX138" s="176"/>
      <c r="AY138" s="176"/>
      <c r="AZ138" s="176"/>
      <c r="BA138" s="176"/>
      <c r="BB138" s="176"/>
      <c r="BC138" s="176"/>
      <c r="BD138" s="176"/>
      <c r="BE138" s="176"/>
      <c r="BF138" s="176"/>
      <c r="BG138" s="176"/>
      <c r="BH138" s="176"/>
      <c r="BI138" s="176"/>
      <c r="BJ138" s="176"/>
      <c r="BK138" s="176"/>
      <c r="BL138" s="176"/>
      <c r="BM138" s="176"/>
      <c r="BN138" s="176"/>
      <c r="BO138" s="176"/>
      <c r="BP138" s="176"/>
      <c r="BQ138" s="176"/>
      <c r="BR138" s="176"/>
      <c r="BS138" s="176"/>
      <c r="BT138" s="176"/>
      <c r="BU138" s="176"/>
      <c r="BV138" s="176"/>
      <c r="BW138" s="176"/>
      <c r="BX138" s="176"/>
      <c r="BY138" s="176"/>
      <c r="BZ138" s="176"/>
      <c r="CA138" s="176"/>
      <c r="CB138" s="176"/>
      <c r="CC138" s="176"/>
      <c r="CD138" s="176"/>
      <c r="CE138" s="176"/>
      <c r="CF138" s="176"/>
      <c r="CG138" s="176"/>
      <c r="CH138" s="176"/>
      <c r="CI138" s="176"/>
      <c r="CJ138" s="176"/>
      <c r="CK138" s="176"/>
      <c r="CL138" s="176"/>
      <c r="CM138" s="176"/>
      <c r="CN138" s="176"/>
      <c r="CO138" s="176"/>
      <c r="CP138" s="176"/>
      <c r="CQ138" s="176"/>
      <c r="CR138" s="176"/>
      <c r="CS138" s="176"/>
      <c r="CT138" s="176"/>
      <c r="CU138" s="176"/>
      <c r="CV138" s="176"/>
    </row>
    <row r="139" spans="1:100" s="339" customFormat="1" ht="60" x14ac:dyDescent="0.25">
      <c r="A139" s="52">
        <v>119</v>
      </c>
      <c r="B139" s="596" t="s">
        <v>2702</v>
      </c>
      <c r="C139" s="596" t="s">
        <v>2703</v>
      </c>
      <c r="D139" s="63" t="s">
        <v>3790</v>
      </c>
      <c r="E139" s="53">
        <v>45582</v>
      </c>
      <c r="F139" s="267">
        <v>0.63680555555555551</v>
      </c>
      <c r="G139" s="52" t="s">
        <v>3791</v>
      </c>
      <c r="H139" s="53">
        <v>45595</v>
      </c>
      <c r="I139" s="53" t="s">
        <v>653</v>
      </c>
      <c r="J139" s="52" t="s">
        <v>2818</v>
      </c>
      <c r="K139" s="52"/>
      <c r="L139" s="52"/>
      <c r="M139" s="52" t="s">
        <v>3801</v>
      </c>
      <c r="N139" s="52" t="s">
        <v>3801</v>
      </c>
      <c r="O139" s="812">
        <v>45630</v>
      </c>
      <c r="P139" s="52" t="s">
        <v>484</v>
      </c>
      <c r="Q139" s="52"/>
      <c r="R139" s="52">
        <v>10</v>
      </c>
      <c r="S139" s="52"/>
      <c r="T139" s="52">
        <v>105.25</v>
      </c>
      <c r="U139" s="52">
        <f>R139*T139</f>
        <v>1052.5</v>
      </c>
      <c r="V139" s="52"/>
      <c r="W139" s="52" t="s">
        <v>4069</v>
      </c>
      <c r="X139" s="52"/>
      <c r="Y139" s="264" t="s">
        <v>3850</v>
      </c>
      <c r="Z139" s="176"/>
      <c r="AA139" s="176"/>
      <c r="AB139" s="176"/>
      <c r="AC139" s="176"/>
      <c r="AD139" s="176"/>
      <c r="AE139" s="176"/>
      <c r="AF139" s="176"/>
      <c r="AG139" s="176"/>
      <c r="AH139" s="176"/>
      <c r="AI139" s="176"/>
      <c r="AJ139" s="176"/>
      <c r="AK139" s="176"/>
      <c r="AL139" s="176"/>
      <c r="AM139" s="176"/>
      <c r="AN139" s="176"/>
      <c r="AO139" s="176"/>
      <c r="AP139" s="176"/>
      <c r="AQ139" s="176"/>
      <c r="AR139" s="176"/>
      <c r="AS139" s="176"/>
      <c r="AT139" s="176"/>
      <c r="AU139" s="176"/>
      <c r="AV139" s="176"/>
      <c r="AW139" s="176"/>
      <c r="AX139" s="176"/>
      <c r="AY139" s="176"/>
      <c r="AZ139" s="176"/>
      <c r="BA139" s="176"/>
      <c r="BB139" s="176"/>
      <c r="BC139" s="176"/>
      <c r="BD139" s="176"/>
      <c r="BE139" s="176"/>
      <c r="BF139" s="176"/>
      <c r="BG139" s="176"/>
      <c r="BH139" s="176"/>
      <c r="BI139" s="176"/>
      <c r="BJ139" s="176"/>
      <c r="BK139" s="176"/>
      <c r="BL139" s="176"/>
      <c r="BM139" s="176"/>
      <c r="BN139" s="176"/>
      <c r="BO139" s="176"/>
      <c r="BP139" s="176"/>
      <c r="BQ139" s="176"/>
      <c r="BR139" s="176"/>
      <c r="BS139" s="176"/>
      <c r="BT139" s="176"/>
      <c r="BU139" s="176"/>
      <c r="BV139" s="176"/>
      <c r="BW139" s="176"/>
      <c r="BX139" s="176"/>
      <c r="BY139" s="176"/>
      <c r="BZ139" s="176"/>
      <c r="CA139" s="176"/>
      <c r="CB139" s="176"/>
      <c r="CC139" s="176"/>
      <c r="CD139" s="176"/>
      <c r="CE139" s="176"/>
      <c r="CF139" s="176"/>
      <c r="CG139" s="176"/>
      <c r="CH139" s="176"/>
      <c r="CI139" s="176"/>
      <c r="CJ139" s="176"/>
      <c r="CK139" s="176"/>
      <c r="CL139" s="176"/>
      <c r="CM139" s="176"/>
      <c r="CN139" s="176"/>
      <c r="CO139" s="176"/>
      <c r="CP139" s="176"/>
      <c r="CQ139" s="176"/>
      <c r="CR139" s="176"/>
      <c r="CS139" s="176"/>
      <c r="CT139" s="176"/>
      <c r="CU139" s="176"/>
      <c r="CV139" s="176"/>
    </row>
    <row r="140" spans="1:100" ht="120" x14ac:dyDescent="0.25">
      <c r="A140" s="727">
        <v>120</v>
      </c>
      <c r="B140" s="805" t="s">
        <v>710</v>
      </c>
      <c r="C140" s="805" t="s">
        <v>16</v>
      </c>
      <c r="D140" s="728" t="s">
        <v>3803</v>
      </c>
      <c r="E140" s="706">
        <v>45602</v>
      </c>
      <c r="F140" s="707">
        <v>0.39999999999999997</v>
      </c>
      <c r="G140" s="727" t="s">
        <v>3804</v>
      </c>
      <c r="H140" s="706">
        <v>45657</v>
      </c>
      <c r="I140" s="706">
        <v>49309</v>
      </c>
      <c r="J140" s="727" t="s">
        <v>58</v>
      </c>
      <c r="M140" s="727" t="s">
        <v>3829</v>
      </c>
      <c r="N140" s="727" t="s">
        <v>3829</v>
      </c>
      <c r="O140" s="651" t="s">
        <v>3835</v>
      </c>
      <c r="P140" s="727" t="s">
        <v>484</v>
      </c>
      <c r="R140" s="651">
        <v>7</v>
      </c>
      <c r="T140" s="651">
        <v>105.25</v>
      </c>
      <c r="U140" s="651">
        <v>736.75</v>
      </c>
      <c r="W140" s="248" t="s">
        <v>1017</v>
      </c>
    </row>
    <row r="141" spans="1:100" ht="105" x14ac:dyDescent="0.25">
      <c r="A141" s="727">
        <v>121</v>
      </c>
      <c r="B141" s="805" t="s">
        <v>710</v>
      </c>
      <c r="C141" s="805" t="s">
        <v>16</v>
      </c>
      <c r="D141" s="728" t="s">
        <v>3806</v>
      </c>
      <c r="E141" s="706">
        <v>45604</v>
      </c>
      <c r="F141" s="707">
        <v>0.45416666666666666</v>
      </c>
      <c r="G141" s="727" t="s">
        <v>3807</v>
      </c>
      <c r="H141" s="706">
        <v>45657</v>
      </c>
      <c r="I141" s="706">
        <v>49309</v>
      </c>
      <c r="J141" s="727" t="s">
        <v>58</v>
      </c>
    </row>
    <row r="142" spans="1:100" ht="75" x14ac:dyDescent="0.25">
      <c r="A142" s="727">
        <v>122</v>
      </c>
      <c r="B142" s="727" t="s">
        <v>409</v>
      </c>
      <c r="C142" s="727" t="s">
        <v>16</v>
      </c>
      <c r="D142" s="727" t="s">
        <v>3811</v>
      </c>
      <c r="E142" s="706">
        <v>45607</v>
      </c>
      <c r="F142" s="707">
        <v>0.46875</v>
      </c>
      <c r="G142" s="727" t="s">
        <v>3812</v>
      </c>
      <c r="H142" s="706">
        <v>45627</v>
      </c>
      <c r="I142" s="706">
        <v>49309</v>
      </c>
      <c r="J142" s="727" t="s">
        <v>3813</v>
      </c>
    </row>
    <row r="143" spans="1:100" ht="75" x14ac:dyDescent="0.25">
      <c r="A143" s="837">
        <v>123</v>
      </c>
      <c r="B143" s="838" t="s">
        <v>710</v>
      </c>
      <c r="C143" s="838" t="s">
        <v>16</v>
      </c>
      <c r="D143" s="41" t="s">
        <v>3817</v>
      </c>
      <c r="E143" s="574">
        <v>45615</v>
      </c>
      <c r="F143" s="446">
        <v>0.48958333333333331</v>
      </c>
      <c r="G143" s="837" t="s">
        <v>3818</v>
      </c>
      <c r="H143" s="574">
        <v>45626</v>
      </c>
      <c r="I143" s="574">
        <v>49278</v>
      </c>
      <c r="J143" s="837" t="s">
        <v>58</v>
      </c>
      <c r="K143" s="837"/>
      <c r="L143" s="837"/>
      <c r="M143" s="837"/>
      <c r="N143" s="837"/>
      <c r="O143" s="837"/>
      <c r="P143" s="837"/>
      <c r="Q143" s="837"/>
      <c r="R143" s="837"/>
      <c r="S143" s="837"/>
      <c r="T143" s="837"/>
      <c r="U143" s="837"/>
      <c r="V143" s="837"/>
      <c r="W143" s="837"/>
      <c r="X143" s="837"/>
    </row>
    <row r="144" spans="1:100" s="52" customFormat="1" ht="360" x14ac:dyDescent="0.25">
      <c r="A144" s="52">
        <v>125</v>
      </c>
      <c r="B144" s="596" t="s">
        <v>709</v>
      </c>
      <c r="C144" s="596" t="s">
        <v>16</v>
      </c>
      <c r="D144" s="63" t="s">
        <v>3906</v>
      </c>
      <c r="E144" s="53">
        <v>45694</v>
      </c>
      <c r="F144" s="267">
        <v>0.58958333333333335</v>
      </c>
      <c r="G144" s="52" t="s">
        <v>3907</v>
      </c>
      <c r="H144" s="53">
        <v>45689</v>
      </c>
      <c r="I144" s="53">
        <v>49674</v>
      </c>
      <c r="J144" s="52" t="s">
        <v>3813</v>
      </c>
      <c r="M144" s="1024" t="s">
        <v>3897</v>
      </c>
      <c r="N144" s="1024" t="s">
        <v>3897</v>
      </c>
      <c r="O144" s="1026">
        <v>45737</v>
      </c>
      <c r="P144" s="1067">
        <v>45829</v>
      </c>
      <c r="Q144" s="1024"/>
      <c r="R144" s="1024">
        <v>158</v>
      </c>
      <c r="S144" s="1024"/>
      <c r="T144" s="1024">
        <v>105.25</v>
      </c>
      <c r="U144" s="1024">
        <f>R144*T144</f>
        <v>16629.5</v>
      </c>
      <c r="V144" s="1024"/>
      <c r="W144" s="1029" t="s">
        <v>4088</v>
      </c>
      <c r="X144" s="1024"/>
      <c r="Y144" s="861"/>
    </row>
    <row r="145" spans="1:30" s="52" customFormat="1" ht="75" x14ac:dyDescent="0.25">
      <c r="A145" s="52">
        <v>126</v>
      </c>
      <c r="B145" s="596" t="s">
        <v>709</v>
      </c>
      <c r="C145" s="596" t="s">
        <v>16</v>
      </c>
      <c r="D145" s="63" t="s">
        <v>3908</v>
      </c>
      <c r="E145" s="53">
        <v>45332</v>
      </c>
      <c r="F145" s="267">
        <v>0.6333333333333333</v>
      </c>
      <c r="G145" s="52" t="s">
        <v>3909</v>
      </c>
      <c r="H145" s="53">
        <v>45689</v>
      </c>
      <c r="I145" s="53">
        <v>49674</v>
      </c>
      <c r="J145" s="52" t="s">
        <v>3813</v>
      </c>
      <c r="M145" s="1039"/>
      <c r="N145" s="1039"/>
      <c r="O145" s="1039"/>
      <c r="P145" s="1061"/>
      <c r="Q145" s="1039"/>
      <c r="R145" s="1039"/>
      <c r="S145" s="1039"/>
      <c r="T145" s="1039"/>
      <c r="U145" s="1039"/>
      <c r="V145" s="1039"/>
      <c r="W145" s="1061"/>
      <c r="X145" s="1039"/>
      <c r="Y145" s="861"/>
    </row>
    <row r="146" spans="1:30" s="52" customFormat="1" ht="210" x14ac:dyDescent="0.25">
      <c r="B146" s="596" t="s">
        <v>709</v>
      </c>
      <c r="C146" s="596" t="s">
        <v>16</v>
      </c>
      <c r="D146" s="63" t="s">
        <v>3904</v>
      </c>
      <c r="E146" s="53">
        <v>45674</v>
      </c>
      <c r="F146" s="267">
        <v>0.42083333333333334</v>
      </c>
      <c r="G146" s="52" t="s">
        <v>3905</v>
      </c>
      <c r="H146" s="53">
        <v>45689</v>
      </c>
      <c r="I146" s="53">
        <v>49674</v>
      </c>
      <c r="J146" s="52" t="s">
        <v>3813</v>
      </c>
      <c r="M146" s="1062" t="s">
        <v>3942</v>
      </c>
      <c r="N146" s="1062" t="s">
        <v>3942</v>
      </c>
      <c r="O146" s="1063">
        <v>45880</v>
      </c>
      <c r="P146" s="1064">
        <v>45972</v>
      </c>
      <c r="Q146" s="1066"/>
      <c r="R146" s="1066">
        <v>60</v>
      </c>
      <c r="S146" s="1066"/>
      <c r="T146" s="1066">
        <v>105.25</v>
      </c>
      <c r="U146" s="1066">
        <f>R146*T146</f>
        <v>6315</v>
      </c>
      <c r="V146" s="1066"/>
      <c r="W146" s="1066" t="s">
        <v>4088</v>
      </c>
      <c r="X146" s="1062"/>
      <c r="Y146" s="861"/>
    </row>
    <row r="147" spans="1:30" s="52" customFormat="1" ht="75" x14ac:dyDescent="0.25">
      <c r="A147" s="63">
        <v>127</v>
      </c>
      <c r="B147" s="52" t="s">
        <v>409</v>
      </c>
      <c r="C147" s="52" t="s">
        <v>16</v>
      </c>
      <c r="D147" s="63" t="s">
        <v>3910</v>
      </c>
      <c r="E147" s="53">
        <v>45726</v>
      </c>
      <c r="F147" s="267">
        <v>0.39374999999999999</v>
      </c>
      <c r="G147" s="52" t="s">
        <v>3911</v>
      </c>
      <c r="H147" s="53">
        <v>45717</v>
      </c>
      <c r="I147" s="53">
        <v>46022</v>
      </c>
      <c r="J147" s="52" t="s">
        <v>3813</v>
      </c>
      <c r="M147" s="1038"/>
      <c r="N147" s="1038"/>
      <c r="O147" s="1038"/>
      <c r="P147" s="1065"/>
      <c r="Q147" s="1065"/>
      <c r="R147" s="1065"/>
      <c r="S147" s="1065"/>
      <c r="T147" s="1065"/>
      <c r="U147" s="1065"/>
      <c r="V147" s="1065"/>
      <c r="W147" s="1065"/>
      <c r="X147" s="1038"/>
      <c r="Y147" s="861"/>
    </row>
    <row r="148" spans="1:30" s="52" customFormat="1" ht="75" x14ac:dyDescent="0.25">
      <c r="A148" s="63">
        <v>128</v>
      </c>
      <c r="B148" s="52" t="s">
        <v>409</v>
      </c>
      <c r="C148" s="52" t="s">
        <v>16</v>
      </c>
      <c r="D148" s="63" t="s">
        <v>3912</v>
      </c>
      <c r="E148" s="53">
        <v>45726</v>
      </c>
      <c r="F148" s="267">
        <v>0.39444444444444443</v>
      </c>
      <c r="G148" s="52" t="s">
        <v>3913</v>
      </c>
      <c r="H148" s="53">
        <v>45689</v>
      </c>
      <c r="I148" s="53">
        <v>49674</v>
      </c>
      <c r="J148" s="52" t="s">
        <v>3813</v>
      </c>
      <c r="M148" s="1039"/>
      <c r="N148" s="1039"/>
      <c r="O148" s="1039"/>
      <c r="P148" s="1061"/>
      <c r="Q148" s="1061"/>
      <c r="R148" s="1061"/>
      <c r="S148" s="1061"/>
      <c r="T148" s="1061"/>
      <c r="U148" s="1061"/>
      <c r="V148" s="1061"/>
      <c r="W148" s="1061"/>
      <c r="X148" s="1039"/>
      <c r="Y148" s="861"/>
    </row>
    <row r="149" spans="1:30" s="52" customFormat="1" ht="225" x14ac:dyDescent="0.25">
      <c r="A149" s="63">
        <v>129</v>
      </c>
      <c r="B149" s="52" t="s">
        <v>3300</v>
      </c>
      <c r="C149" s="52" t="s">
        <v>16</v>
      </c>
      <c r="D149" s="63" t="s">
        <v>3933</v>
      </c>
      <c r="E149" s="53">
        <v>45733</v>
      </c>
      <c r="F149" s="267">
        <v>0.62569444444444444</v>
      </c>
      <c r="G149" s="52" t="s">
        <v>3934</v>
      </c>
      <c r="H149" s="53">
        <v>45748</v>
      </c>
      <c r="I149" s="53">
        <v>49674</v>
      </c>
      <c r="J149" s="52" t="s">
        <v>3813</v>
      </c>
      <c r="M149" s="52" t="s">
        <v>3953</v>
      </c>
      <c r="N149" s="52" t="s">
        <v>3953</v>
      </c>
      <c r="O149" s="53">
        <v>45796</v>
      </c>
      <c r="P149" s="191">
        <v>45888</v>
      </c>
      <c r="R149" s="52">
        <v>24</v>
      </c>
      <c r="S149" s="52">
        <v>12</v>
      </c>
      <c r="T149" s="52">
        <v>105.25</v>
      </c>
      <c r="U149" s="52">
        <v>3789</v>
      </c>
      <c r="W149" s="57" t="s">
        <v>1017</v>
      </c>
      <c r="Y149" s="861"/>
    </row>
    <row r="150" spans="1:30" s="727" customFormat="1" ht="75" x14ac:dyDescent="0.25">
      <c r="A150" s="728">
        <v>130</v>
      </c>
      <c r="B150" s="727" t="s">
        <v>103</v>
      </c>
      <c r="C150" s="727" t="s">
        <v>16</v>
      </c>
      <c r="D150" s="728" t="s">
        <v>3958</v>
      </c>
      <c r="E150" s="706">
        <v>45769</v>
      </c>
      <c r="F150" s="707">
        <v>0.5083333333333333</v>
      </c>
      <c r="G150" s="727" t="s">
        <v>3959</v>
      </c>
      <c r="H150" s="706">
        <v>45778</v>
      </c>
      <c r="I150" s="706">
        <v>49644</v>
      </c>
      <c r="J150" s="727" t="s">
        <v>3813</v>
      </c>
      <c r="Y150" s="414"/>
      <c r="Z150" s="649"/>
      <c r="AA150" s="649"/>
      <c r="AB150" s="649"/>
      <c r="AC150" s="649"/>
      <c r="AD150" s="649"/>
    </row>
    <row r="151" spans="1:30" s="52" customFormat="1" ht="60" x14ac:dyDescent="0.25">
      <c r="A151" s="63">
        <v>131</v>
      </c>
      <c r="B151" s="596" t="s">
        <v>710</v>
      </c>
      <c r="C151" s="596" t="s">
        <v>16</v>
      </c>
      <c r="D151" s="63" t="s">
        <v>3963</v>
      </c>
      <c r="E151" s="53">
        <v>45772</v>
      </c>
      <c r="F151" s="267">
        <v>0.63194444444444442</v>
      </c>
      <c r="G151" s="52" t="s">
        <v>3964</v>
      </c>
      <c r="H151" s="53">
        <v>45809</v>
      </c>
      <c r="I151" s="53">
        <v>49461</v>
      </c>
      <c r="J151" s="52" t="s">
        <v>3962</v>
      </c>
      <c r="M151" s="1024" t="s">
        <v>3990</v>
      </c>
      <c r="N151" s="1024" t="s">
        <v>3990</v>
      </c>
      <c r="O151" s="1026">
        <v>45835</v>
      </c>
      <c r="P151" s="1044">
        <v>45927</v>
      </c>
      <c r="Q151" s="1024"/>
      <c r="R151" s="1024">
        <v>16</v>
      </c>
      <c r="S151" s="1024">
        <v>0</v>
      </c>
      <c r="T151" s="1024">
        <v>105.25</v>
      </c>
      <c r="U151" s="1024">
        <f>R151*T151</f>
        <v>1684</v>
      </c>
      <c r="V151" s="1024"/>
      <c r="W151" s="1040" t="s">
        <v>4070</v>
      </c>
      <c r="X151" s="1024"/>
      <c r="Y151" s="861"/>
    </row>
    <row r="152" spans="1:30" s="52" customFormat="1" ht="75" x14ac:dyDescent="0.25">
      <c r="A152" s="63">
        <v>132</v>
      </c>
      <c r="B152" s="596" t="s">
        <v>710</v>
      </c>
      <c r="C152" s="596" t="s">
        <v>16</v>
      </c>
      <c r="D152" s="63" t="s">
        <v>3960</v>
      </c>
      <c r="E152" s="53">
        <v>45772</v>
      </c>
      <c r="F152" s="267">
        <v>0.63194444444444442</v>
      </c>
      <c r="G152" s="52" t="s">
        <v>3961</v>
      </c>
      <c r="H152" s="53">
        <v>45657</v>
      </c>
      <c r="I152" s="53">
        <v>49309</v>
      </c>
      <c r="J152" s="52" t="s">
        <v>3962</v>
      </c>
      <c r="M152" s="1039"/>
      <c r="N152" s="1039"/>
      <c r="O152" s="1039"/>
      <c r="P152" s="1068"/>
      <c r="Q152" s="1039"/>
      <c r="R152" s="1039"/>
      <c r="S152" s="1039"/>
      <c r="T152" s="1039"/>
      <c r="U152" s="1039"/>
      <c r="V152" s="1039"/>
      <c r="W152" s="1068"/>
      <c r="X152" s="1039"/>
      <c r="Y152" s="861"/>
    </row>
    <row r="153" spans="1:30" s="52" customFormat="1" ht="34.5" customHeight="1" x14ac:dyDescent="0.25">
      <c r="A153" s="52">
        <v>133</v>
      </c>
      <c r="B153" s="52" t="s">
        <v>3976</v>
      </c>
      <c r="C153" s="52" t="s">
        <v>3977</v>
      </c>
      <c r="D153" s="52" t="s">
        <v>3978</v>
      </c>
      <c r="E153" s="53">
        <v>45793</v>
      </c>
      <c r="F153" s="267">
        <v>0.38472222222222219</v>
      </c>
      <c r="G153" s="52" t="s">
        <v>3979</v>
      </c>
      <c r="H153" s="53">
        <v>45809</v>
      </c>
      <c r="I153" s="53">
        <v>49461</v>
      </c>
      <c r="J153" s="52" t="s">
        <v>3676</v>
      </c>
      <c r="M153" s="52" t="s">
        <v>3987</v>
      </c>
      <c r="N153" s="52" t="s">
        <v>3987</v>
      </c>
      <c r="O153" s="53">
        <v>45832</v>
      </c>
      <c r="P153" s="191">
        <v>45924</v>
      </c>
      <c r="R153" s="52">
        <v>3</v>
      </c>
      <c r="S153" s="52">
        <v>0</v>
      </c>
      <c r="T153" s="52">
        <v>105.25</v>
      </c>
      <c r="U153" s="52">
        <f>R153*T153</f>
        <v>315.75</v>
      </c>
      <c r="W153" s="57" t="s">
        <v>1017</v>
      </c>
      <c r="Y153" s="861"/>
    </row>
    <row r="154" spans="1:30" s="52" customFormat="1" ht="255" x14ac:dyDescent="0.25">
      <c r="A154" s="52">
        <v>134</v>
      </c>
      <c r="B154" s="52" t="s">
        <v>3642</v>
      </c>
      <c r="C154" s="52" t="s">
        <v>46</v>
      </c>
      <c r="D154" s="52" t="s">
        <v>4047</v>
      </c>
      <c r="E154" s="53">
        <v>45936</v>
      </c>
      <c r="F154" s="267">
        <v>0.48194444444444445</v>
      </c>
      <c r="G154" s="52" t="s">
        <v>4046</v>
      </c>
      <c r="H154" s="53">
        <v>45945</v>
      </c>
      <c r="J154" s="52" t="s">
        <v>3617</v>
      </c>
      <c r="M154" s="52" t="s">
        <v>4048</v>
      </c>
      <c r="N154" s="52" t="s">
        <v>4048</v>
      </c>
      <c r="O154" s="53">
        <v>45952</v>
      </c>
      <c r="P154" s="191">
        <v>46044</v>
      </c>
      <c r="R154" s="52">
        <v>15</v>
      </c>
      <c r="S154" s="52">
        <v>12</v>
      </c>
      <c r="T154" s="52">
        <v>105.25</v>
      </c>
      <c r="U154" s="52">
        <v>2841.75</v>
      </c>
      <c r="W154" s="57" t="s">
        <v>4082</v>
      </c>
      <c r="Y154" s="861"/>
    </row>
    <row r="155" spans="1:30" s="727" customFormat="1" ht="75" x14ac:dyDescent="0.25">
      <c r="B155" s="727" t="s">
        <v>3642</v>
      </c>
      <c r="C155" s="727" t="s">
        <v>46</v>
      </c>
      <c r="D155" s="649" t="s">
        <v>4084</v>
      </c>
      <c r="G155" s="727" t="s">
        <v>4085</v>
      </c>
      <c r="J155" s="727" t="s">
        <v>3813</v>
      </c>
      <c r="M155" s="727" t="s">
        <v>4086</v>
      </c>
      <c r="N155" s="727" t="s">
        <v>4086</v>
      </c>
      <c r="P155" s="248" t="s">
        <v>484</v>
      </c>
      <c r="R155" s="727">
        <v>5</v>
      </c>
      <c r="T155" s="727">
        <v>107</v>
      </c>
      <c r="U155" s="727">
        <f>R155*T155</f>
        <v>535</v>
      </c>
      <c r="W155" s="248" t="s">
        <v>1017</v>
      </c>
      <c r="Y155" s="414"/>
      <c r="Z155" s="649"/>
      <c r="AA155" s="649"/>
      <c r="AB155" s="649"/>
      <c r="AC155" s="649"/>
      <c r="AD155" s="649"/>
    </row>
    <row r="156" spans="1:30" s="727" customFormat="1" ht="45" x14ac:dyDescent="0.25">
      <c r="B156" s="727" t="s">
        <v>710</v>
      </c>
      <c r="C156" s="727" t="s">
        <v>16</v>
      </c>
      <c r="D156" s="727" t="s">
        <v>4105</v>
      </c>
      <c r="G156" s="727" t="s">
        <v>4106</v>
      </c>
      <c r="M156" s="727" t="s">
        <v>4107</v>
      </c>
      <c r="N156" s="727" t="s">
        <v>4107</v>
      </c>
      <c r="P156" s="248" t="s">
        <v>484</v>
      </c>
      <c r="R156" s="727">
        <v>14</v>
      </c>
      <c r="S156" s="727">
        <v>10</v>
      </c>
      <c r="T156" s="727">
        <v>107</v>
      </c>
      <c r="U156" s="727">
        <v>2568</v>
      </c>
      <c r="W156" s="248" t="s">
        <v>1017</v>
      </c>
      <c r="Y156" s="414"/>
      <c r="Z156" s="649"/>
      <c r="AA156" s="649"/>
      <c r="AB156" s="649"/>
      <c r="AC156" s="649"/>
      <c r="AD156" s="649"/>
    </row>
    <row r="157" spans="1:30" s="727" customFormat="1" x14ac:dyDescent="0.25">
      <c r="Y157" s="414"/>
      <c r="Z157" s="649"/>
      <c r="AA157" s="649"/>
      <c r="AB157" s="649"/>
      <c r="AC157" s="649"/>
      <c r="AD157" s="649"/>
    </row>
    <row r="158" spans="1:30" s="727" customFormat="1" x14ac:dyDescent="0.25">
      <c r="Y158" s="414"/>
      <c r="Z158" s="649"/>
      <c r="AA158" s="649"/>
      <c r="AB158" s="649"/>
      <c r="AC158" s="649"/>
      <c r="AD158" s="649"/>
    </row>
    <row r="159" spans="1:30" s="727" customFormat="1" x14ac:dyDescent="0.25">
      <c r="Y159" s="414"/>
      <c r="Z159" s="649"/>
      <c r="AA159" s="649"/>
      <c r="AB159" s="649"/>
      <c r="AC159" s="649"/>
      <c r="AD159" s="649"/>
    </row>
    <row r="160" spans="1:30" s="727" customFormat="1" x14ac:dyDescent="0.25">
      <c r="Y160" s="414"/>
      <c r="Z160" s="649"/>
      <c r="AA160" s="649"/>
      <c r="AB160" s="649"/>
      <c r="AC160" s="649"/>
      <c r="AD160" s="649"/>
    </row>
    <row r="161" spans="25:30" s="727" customFormat="1" x14ac:dyDescent="0.25">
      <c r="Y161" s="414"/>
      <c r="Z161" s="649"/>
      <c r="AA161" s="649"/>
      <c r="AB161" s="649"/>
      <c r="AC161" s="649"/>
      <c r="AD161" s="649"/>
    </row>
    <row r="162" spans="25:30" s="727" customFormat="1" x14ac:dyDescent="0.25">
      <c r="Y162" s="414"/>
      <c r="Z162" s="649"/>
      <c r="AA162" s="649"/>
      <c r="AB162" s="649"/>
      <c r="AC162" s="649"/>
      <c r="AD162" s="649"/>
    </row>
    <row r="163" spans="25:30" s="727" customFormat="1" x14ac:dyDescent="0.25">
      <c r="Y163" s="414"/>
      <c r="Z163" s="649"/>
      <c r="AA163" s="649"/>
      <c r="AB163" s="649"/>
      <c r="AC163" s="649"/>
      <c r="AD163" s="649"/>
    </row>
    <row r="164" spans="25:30" s="727" customFormat="1" x14ac:dyDescent="0.25">
      <c r="Y164" s="414"/>
      <c r="Z164" s="649"/>
      <c r="AA164" s="649"/>
      <c r="AB164" s="649"/>
      <c r="AC164" s="649"/>
      <c r="AD164" s="649"/>
    </row>
    <row r="165" spans="25:30" s="727" customFormat="1" x14ac:dyDescent="0.25">
      <c r="Y165" s="414"/>
      <c r="Z165" s="649"/>
      <c r="AA165" s="649"/>
      <c r="AB165" s="649"/>
      <c r="AC165" s="649"/>
      <c r="AD165" s="649"/>
    </row>
    <row r="166" spans="25:30" s="727" customFormat="1" x14ac:dyDescent="0.25">
      <c r="Y166" s="414"/>
      <c r="Z166" s="649"/>
      <c r="AA166" s="649"/>
      <c r="AB166" s="649"/>
      <c r="AC166" s="649"/>
      <c r="AD166" s="649"/>
    </row>
    <row r="167" spans="25:30" s="727" customFormat="1" x14ac:dyDescent="0.25">
      <c r="Y167" s="414"/>
      <c r="Z167" s="649"/>
      <c r="AA167" s="649"/>
      <c r="AB167" s="649"/>
      <c r="AC167" s="649"/>
      <c r="AD167" s="649"/>
    </row>
    <row r="168" spans="25:30" s="727" customFormat="1" x14ac:dyDescent="0.25">
      <c r="Y168" s="414"/>
      <c r="Z168" s="649"/>
      <c r="AA168" s="649"/>
      <c r="AB168" s="649"/>
      <c r="AC168" s="649"/>
      <c r="AD168" s="649"/>
    </row>
    <row r="169" spans="25:30" s="727" customFormat="1" x14ac:dyDescent="0.25">
      <c r="Y169" s="414"/>
      <c r="Z169" s="649"/>
      <c r="AA169" s="649"/>
      <c r="AB169" s="649"/>
      <c r="AC169" s="649"/>
      <c r="AD169" s="649"/>
    </row>
    <row r="170" spans="25:30" s="727" customFormat="1" x14ac:dyDescent="0.25">
      <c r="Y170" s="414"/>
      <c r="Z170" s="649"/>
      <c r="AA170" s="649"/>
      <c r="AB170" s="649"/>
      <c r="AC170" s="649"/>
      <c r="AD170" s="649"/>
    </row>
    <row r="171" spans="25:30" s="727" customFormat="1" x14ac:dyDescent="0.25">
      <c r="Y171" s="414"/>
      <c r="Z171" s="649"/>
      <c r="AA171" s="649"/>
      <c r="AB171" s="649"/>
      <c r="AC171" s="649"/>
      <c r="AD171" s="649"/>
    </row>
    <row r="172" spans="25:30" s="727" customFormat="1" x14ac:dyDescent="0.25">
      <c r="Y172" s="414"/>
      <c r="Z172" s="649"/>
      <c r="AA172" s="649"/>
      <c r="AB172" s="649"/>
      <c r="AC172" s="649"/>
      <c r="AD172" s="649"/>
    </row>
    <row r="173" spans="25:30" s="727" customFormat="1" x14ac:dyDescent="0.25">
      <c r="Y173" s="414"/>
      <c r="Z173" s="649"/>
      <c r="AA173" s="649"/>
      <c r="AB173" s="649"/>
      <c r="AC173" s="649"/>
      <c r="AD173" s="649"/>
    </row>
    <row r="174" spans="25:30" s="727" customFormat="1" x14ac:dyDescent="0.25">
      <c r="Y174" s="414"/>
      <c r="Z174" s="649"/>
      <c r="AA174" s="649"/>
      <c r="AB174" s="649"/>
      <c r="AC174" s="649"/>
      <c r="AD174" s="649"/>
    </row>
    <row r="175" spans="25:30" s="727" customFormat="1" x14ac:dyDescent="0.25">
      <c r="Y175" s="414"/>
      <c r="Z175" s="649"/>
      <c r="AA175" s="649"/>
      <c r="AB175" s="649"/>
      <c r="AC175" s="649"/>
      <c r="AD175" s="649"/>
    </row>
    <row r="176" spans="25:30" s="727" customFormat="1" x14ac:dyDescent="0.25">
      <c r="Y176" s="414"/>
      <c r="Z176" s="649"/>
      <c r="AA176" s="649"/>
      <c r="AB176" s="649"/>
      <c r="AC176" s="649"/>
      <c r="AD176" s="649"/>
    </row>
    <row r="177" spans="25:30" s="727" customFormat="1" x14ac:dyDescent="0.25">
      <c r="Y177" s="414"/>
      <c r="Z177" s="649"/>
      <c r="AA177" s="649"/>
      <c r="AB177" s="649"/>
      <c r="AC177" s="649"/>
      <c r="AD177" s="649"/>
    </row>
    <row r="178" spans="25:30" s="727" customFormat="1" x14ac:dyDescent="0.25">
      <c r="Y178" s="414"/>
      <c r="Z178" s="649"/>
      <c r="AA178" s="649"/>
      <c r="AB178" s="649"/>
      <c r="AC178" s="649"/>
      <c r="AD178" s="649"/>
    </row>
    <row r="179" spans="25:30" s="727" customFormat="1" x14ac:dyDescent="0.25">
      <c r="Y179" s="414"/>
      <c r="Z179" s="649"/>
      <c r="AA179" s="649"/>
      <c r="AB179" s="649"/>
      <c r="AC179" s="649"/>
      <c r="AD179" s="649"/>
    </row>
    <row r="180" spans="25:30" s="727" customFormat="1" x14ac:dyDescent="0.25">
      <c r="Y180" s="414"/>
      <c r="Z180" s="649"/>
      <c r="AA180" s="649"/>
      <c r="AB180" s="649"/>
      <c r="AC180" s="649"/>
      <c r="AD180" s="649"/>
    </row>
    <row r="181" spans="25:30" s="727" customFormat="1" x14ac:dyDescent="0.25">
      <c r="Y181" s="414"/>
      <c r="Z181" s="649"/>
      <c r="AA181" s="649"/>
      <c r="AB181" s="649"/>
      <c r="AC181" s="649"/>
      <c r="AD181" s="649"/>
    </row>
    <row r="182" spans="25:30" s="727" customFormat="1" x14ac:dyDescent="0.25">
      <c r="Y182" s="414"/>
      <c r="Z182" s="649"/>
      <c r="AA182" s="649"/>
      <c r="AB182" s="649"/>
      <c r="AC182" s="649"/>
      <c r="AD182" s="649"/>
    </row>
    <row r="183" spans="25:30" s="727" customFormat="1" x14ac:dyDescent="0.25">
      <c r="Y183" s="414"/>
      <c r="Z183" s="649"/>
      <c r="AA183" s="649"/>
      <c r="AB183" s="649"/>
      <c r="AC183" s="649"/>
      <c r="AD183" s="649"/>
    </row>
    <row r="184" spans="25:30" s="727" customFormat="1" x14ac:dyDescent="0.25">
      <c r="Y184" s="414"/>
      <c r="Z184" s="649"/>
      <c r="AA184" s="649"/>
      <c r="AB184" s="649"/>
      <c r="AC184" s="649"/>
      <c r="AD184" s="649"/>
    </row>
    <row r="185" spans="25:30" s="727" customFormat="1" x14ac:dyDescent="0.25">
      <c r="Y185" s="414"/>
      <c r="Z185" s="649"/>
      <c r="AA185" s="649"/>
      <c r="AB185" s="649"/>
      <c r="AC185" s="649"/>
      <c r="AD185" s="649"/>
    </row>
    <row r="186" spans="25:30" s="727" customFormat="1" x14ac:dyDescent="0.25">
      <c r="Y186" s="414"/>
      <c r="Z186" s="649"/>
      <c r="AA186" s="649"/>
      <c r="AB186" s="649"/>
      <c r="AC186" s="649"/>
      <c r="AD186" s="649"/>
    </row>
    <row r="187" spans="25:30" s="727" customFormat="1" x14ac:dyDescent="0.25">
      <c r="Y187" s="414"/>
      <c r="Z187" s="649"/>
      <c r="AA187" s="649"/>
      <c r="AB187" s="649"/>
      <c r="AC187" s="649"/>
      <c r="AD187" s="649"/>
    </row>
    <row r="188" spans="25:30" s="727" customFormat="1" x14ac:dyDescent="0.25">
      <c r="Y188" s="414"/>
      <c r="Z188" s="649"/>
      <c r="AA188" s="649"/>
      <c r="AB188" s="649"/>
      <c r="AC188" s="649"/>
      <c r="AD188" s="649"/>
    </row>
    <row r="189" spans="25:30" s="727" customFormat="1" x14ac:dyDescent="0.25">
      <c r="Y189" s="414"/>
      <c r="Z189" s="649"/>
      <c r="AA189" s="649"/>
      <c r="AB189" s="649"/>
      <c r="AC189" s="649"/>
      <c r="AD189" s="649"/>
    </row>
    <row r="190" spans="25:30" s="727" customFormat="1" x14ac:dyDescent="0.25">
      <c r="Y190" s="414"/>
      <c r="Z190" s="649"/>
      <c r="AA190" s="649"/>
      <c r="AB190" s="649"/>
      <c r="AC190" s="649"/>
      <c r="AD190" s="649"/>
    </row>
    <row r="191" spans="25:30" s="727" customFormat="1" x14ac:dyDescent="0.25">
      <c r="Y191" s="414"/>
      <c r="Z191" s="649"/>
      <c r="AA191" s="649"/>
      <c r="AB191" s="649"/>
      <c r="AC191" s="649"/>
      <c r="AD191" s="649"/>
    </row>
    <row r="192" spans="25:30" s="727" customFormat="1" x14ac:dyDescent="0.25">
      <c r="Y192" s="414"/>
      <c r="Z192" s="649"/>
      <c r="AA192" s="649"/>
      <c r="AB192" s="649"/>
      <c r="AC192" s="649"/>
      <c r="AD192" s="649"/>
    </row>
    <row r="193" spans="25:30" s="727" customFormat="1" x14ac:dyDescent="0.25">
      <c r="Y193" s="414"/>
      <c r="Z193" s="649"/>
      <c r="AA193" s="649"/>
      <c r="AB193" s="649"/>
      <c r="AC193" s="649"/>
      <c r="AD193" s="649"/>
    </row>
    <row r="194" spans="25:30" s="727" customFormat="1" x14ac:dyDescent="0.25">
      <c r="Y194" s="414"/>
      <c r="Z194" s="649"/>
      <c r="AA194" s="649"/>
      <c r="AB194" s="649"/>
      <c r="AC194" s="649"/>
      <c r="AD194" s="649"/>
    </row>
    <row r="195" spans="25:30" s="727" customFormat="1" x14ac:dyDescent="0.25">
      <c r="Y195" s="414"/>
      <c r="Z195" s="649"/>
      <c r="AA195" s="649"/>
      <c r="AB195" s="649"/>
      <c r="AC195" s="649"/>
      <c r="AD195" s="649"/>
    </row>
    <row r="196" spans="25:30" s="727" customFormat="1" x14ac:dyDescent="0.25">
      <c r="Y196" s="414"/>
      <c r="Z196" s="649"/>
      <c r="AA196" s="649"/>
      <c r="AB196" s="649"/>
      <c r="AC196" s="649"/>
      <c r="AD196" s="649"/>
    </row>
    <row r="197" spans="25:30" s="727" customFormat="1" x14ac:dyDescent="0.25">
      <c r="Y197" s="414"/>
      <c r="Z197" s="649"/>
      <c r="AA197" s="649"/>
      <c r="AB197" s="649"/>
      <c r="AC197" s="649"/>
      <c r="AD197" s="649"/>
    </row>
    <row r="198" spans="25:30" s="727" customFormat="1" x14ac:dyDescent="0.25">
      <c r="Y198" s="414"/>
      <c r="Z198" s="649"/>
      <c r="AA198" s="649"/>
      <c r="AB198" s="649"/>
      <c r="AC198" s="649"/>
      <c r="AD198" s="649"/>
    </row>
    <row r="199" spans="25:30" s="727" customFormat="1" x14ac:dyDescent="0.25">
      <c r="Y199" s="414"/>
      <c r="Z199" s="649"/>
      <c r="AA199" s="649"/>
      <c r="AB199" s="649"/>
      <c r="AC199" s="649"/>
      <c r="AD199" s="649"/>
    </row>
    <row r="200" spans="25:30" s="727" customFormat="1" x14ac:dyDescent="0.25">
      <c r="Y200" s="414"/>
      <c r="Z200" s="649"/>
      <c r="AA200" s="649"/>
      <c r="AB200" s="649"/>
      <c r="AC200" s="649"/>
      <c r="AD200" s="649"/>
    </row>
    <row r="201" spans="25:30" s="727" customFormat="1" x14ac:dyDescent="0.25">
      <c r="Y201" s="414"/>
      <c r="Z201" s="649"/>
      <c r="AA201" s="649"/>
      <c r="AB201" s="649"/>
      <c r="AC201" s="649"/>
      <c r="AD201" s="649"/>
    </row>
    <row r="202" spans="25:30" s="727" customFormat="1" x14ac:dyDescent="0.25">
      <c r="Y202" s="414"/>
      <c r="Z202" s="649"/>
      <c r="AA202" s="649"/>
      <c r="AB202" s="649"/>
      <c r="AC202" s="649"/>
      <c r="AD202" s="649"/>
    </row>
    <row r="203" spans="25:30" s="727" customFormat="1" x14ac:dyDescent="0.25">
      <c r="Y203" s="414"/>
      <c r="Z203" s="649"/>
      <c r="AA203" s="649"/>
      <c r="AB203" s="649"/>
      <c r="AC203" s="649"/>
      <c r="AD203" s="649"/>
    </row>
    <row r="204" spans="25:30" s="727" customFormat="1" x14ac:dyDescent="0.25">
      <c r="Y204" s="414"/>
      <c r="Z204" s="649"/>
      <c r="AA204" s="649"/>
      <c r="AB204" s="649"/>
      <c r="AC204" s="649"/>
      <c r="AD204" s="649"/>
    </row>
    <row r="205" spans="25:30" s="727" customFormat="1" x14ac:dyDescent="0.25">
      <c r="Y205" s="414"/>
      <c r="Z205" s="649"/>
      <c r="AA205" s="649"/>
      <c r="AB205" s="649"/>
      <c r="AC205" s="649"/>
      <c r="AD205" s="649"/>
    </row>
    <row r="206" spans="25:30" s="727" customFormat="1" x14ac:dyDescent="0.25">
      <c r="Y206" s="414"/>
      <c r="Z206" s="649"/>
      <c r="AA206" s="649"/>
      <c r="AB206" s="649"/>
      <c r="AC206" s="649"/>
      <c r="AD206" s="649"/>
    </row>
    <row r="207" spans="25:30" s="727" customFormat="1" x14ac:dyDescent="0.25">
      <c r="Y207" s="414"/>
      <c r="Z207" s="649"/>
      <c r="AA207" s="649"/>
      <c r="AB207" s="649"/>
      <c r="AC207" s="649"/>
      <c r="AD207" s="649"/>
    </row>
    <row r="208" spans="25:30" s="727" customFormat="1" x14ac:dyDescent="0.25">
      <c r="Y208" s="414"/>
      <c r="Z208" s="649"/>
      <c r="AA208" s="649"/>
      <c r="AB208" s="649"/>
      <c r="AC208" s="649"/>
      <c r="AD208" s="649"/>
    </row>
    <row r="209" spans="25:30" s="727" customFormat="1" x14ac:dyDescent="0.25">
      <c r="Y209" s="414"/>
      <c r="Z209" s="649"/>
      <c r="AA209" s="649"/>
      <c r="AB209" s="649"/>
      <c r="AC209" s="649"/>
      <c r="AD209" s="649"/>
    </row>
    <row r="210" spans="25:30" s="727" customFormat="1" x14ac:dyDescent="0.25">
      <c r="Y210" s="414"/>
      <c r="Z210" s="649"/>
      <c r="AA210" s="649"/>
      <c r="AB210" s="649"/>
      <c r="AC210" s="649"/>
      <c r="AD210" s="649"/>
    </row>
    <row r="211" spans="25:30" s="727" customFormat="1" x14ac:dyDescent="0.25">
      <c r="Y211" s="414"/>
      <c r="Z211" s="649"/>
      <c r="AA211" s="649"/>
      <c r="AB211" s="649"/>
      <c r="AC211" s="649"/>
      <c r="AD211" s="649"/>
    </row>
    <row r="212" spans="25:30" s="727" customFormat="1" x14ac:dyDescent="0.25">
      <c r="Y212" s="414"/>
      <c r="Z212" s="649"/>
      <c r="AA212" s="649"/>
      <c r="AB212" s="649"/>
      <c r="AC212" s="649"/>
      <c r="AD212" s="649"/>
    </row>
    <row r="213" spans="25:30" s="727" customFormat="1" x14ac:dyDescent="0.25">
      <c r="Y213" s="414"/>
      <c r="Z213" s="649"/>
      <c r="AA213" s="649"/>
      <c r="AB213" s="649"/>
      <c r="AC213" s="649"/>
      <c r="AD213" s="649"/>
    </row>
    <row r="214" spans="25:30" s="727" customFormat="1" x14ac:dyDescent="0.25">
      <c r="Y214" s="414"/>
      <c r="Z214" s="649"/>
      <c r="AA214" s="649"/>
      <c r="AB214" s="649"/>
      <c r="AC214" s="649"/>
      <c r="AD214" s="649"/>
    </row>
    <row r="215" spans="25:30" s="727" customFormat="1" x14ac:dyDescent="0.25">
      <c r="Y215" s="414"/>
      <c r="Z215" s="649"/>
      <c r="AA215" s="649"/>
      <c r="AB215" s="649"/>
      <c r="AC215" s="649"/>
      <c r="AD215" s="649"/>
    </row>
    <row r="216" spans="25:30" s="727" customFormat="1" x14ac:dyDescent="0.25">
      <c r="Y216" s="414"/>
      <c r="Z216" s="649"/>
      <c r="AA216" s="649"/>
      <c r="AB216" s="649"/>
      <c r="AC216" s="649"/>
      <c r="AD216" s="649"/>
    </row>
    <row r="217" spans="25:30" s="727" customFormat="1" x14ac:dyDescent="0.25">
      <c r="Y217" s="414"/>
      <c r="Z217" s="649"/>
      <c r="AA217" s="649"/>
      <c r="AB217" s="649"/>
      <c r="AC217" s="649"/>
      <c r="AD217" s="649"/>
    </row>
    <row r="218" spans="25:30" s="727" customFormat="1" x14ac:dyDescent="0.25">
      <c r="Y218" s="414"/>
      <c r="Z218" s="649"/>
      <c r="AA218" s="649"/>
      <c r="AB218" s="649"/>
      <c r="AC218" s="649"/>
      <c r="AD218" s="649"/>
    </row>
    <row r="219" spans="25:30" s="727" customFormat="1" x14ac:dyDescent="0.25">
      <c r="Y219" s="414"/>
      <c r="Z219" s="649"/>
      <c r="AA219" s="649"/>
      <c r="AB219" s="649"/>
      <c r="AC219" s="649"/>
      <c r="AD219" s="649"/>
    </row>
    <row r="220" spans="25:30" s="727" customFormat="1" x14ac:dyDescent="0.25">
      <c r="Y220" s="414"/>
      <c r="Z220" s="649"/>
      <c r="AA220" s="649"/>
      <c r="AB220" s="649"/>
      <c r="AC220" s="649"/>
      <c r="AD220" s="649"/>
    </row>
    <row r="221" spans="25:30" s="727" customFormat="1" x14ac:dyDescent="0.25">
      <c r="Y221" s="414"/>
      <c r="Z221" s="649"/>
      <c r="AA221" s="649"/>
      <c r="AB221" s="649"/>
      <c r="AC221" s="649"/>
      <c r="AD221" s="649"/>
    </row>
    <row r="222" spans="25:30" s="727" customFormat="1" x14ac:dyDescent="0.25">
      <c r="Y222" s="414"/>
      <c r="Z222" s="649"/>
      <c r="AA222" s="649"/>
      <c r="AB222" s="649"/>
      <c r="AC222" s="649"/>
      <c r="AD222" s="649"/>
    </row>
    <row r="223" spans="25:30" s="727" customFormat="1" x14ac:dyDescent="0.25">
      <c r="Y223" s="414"/>
      <c r="Z223" s="649"/>
      <c r="AA223" s="649"/>
      <c r="AB223" s="649"/>
      <c r="AC223" s="649"/>
      <c r="AD223" s="649"/>
    </row>
    <row r="224" spans="25:30" s="727" customFormat="1" x14ac:dyDescent="0.25">
      <c r="Y224" s="414"/>
      <c r="Z224" s="649"/>
      <c r="AA224" s="649"/>
      <c r="AB224" s="649"/>
      <c r="AC224" s="649"/>
      <c r="AD224" s="649"/>
    </row>
    <row r="225" spans="25:30" s="727" customFormat="1" x14ac:dyDescent="0.25">
      <c r="Y225" s="414"/>
      <c r="Z225" s="649"/>
      <c r="AA225" s="649"/>
      <c r="AB225" s="649"/>
      <c r="AC225" s="649"/>
      <c r="AD225" s="649"/>
    </row>
    <row r="226" spans="25:30" s="727" customFormat="1" x14ac:dyDescent="0.25">
      <c r="Y226" s="414"/>
      <c r="Z226" s="649"/>
      <c r="AA226" s="649"/>
      <c r="AB226" s="649"/>
      <c r="AC226" s="649"/>
      <c r="AD226" s="649"/>
    </row>
    <row r="227" spans="25:30" s="727" customFormat="1" x14ac:dyDescent="0.25">
      <c r="Y227" s="414"/>
      <c r="Z227" s="649"/>
      <c r="AA227" s="649"/>
      <c r="AB227" s="649"/>
      <c r="AC227" s="649"/>
      <c r="AD227" s="649"/>
    </row>
    <row r="228" spans="25:30" s="727" customFormat="1" x14ac:dyDescent="0.25">
      <c r="Y228" s="414"/>
      <c r="Z228" s="649"/>
      <c r="AA228" s="649"/>
      <c r="AB228" s="649"/>
      <c r="AC228" s="649"/>
      <c r="AD228" s="649"/>
    </row>
    <row r="229" spans="25:30" s="727" customFormat="1" x14ac:dyDescent="0.25">
      <c r="Y229" s="414"/>
      <c r="Z229" s="649"/>
      <c r="AA229" s="649"/>
      <c r="AB229" s="649"/>
      <c r="AC229" s="649"/>
      <c r="AD229" s="649"/>
    </row>
    <row r="230" spans="25:30" s="727" customFormat="1" x14ac:dyDescent="0.25">
      <c r="Y230" s="414"/>
      <c r="Z230" s="649"/>
      <c r="AA230" s="649"/>
      <c r="AB230" s="649"/>
      <c r="AC230" s="649"/>
      <c r="AD230" s="649"/>
    </row>
    <row r="231" spans="25:30" s="727" customFormat="1" x14ac:dyDescent="0.25">
      <c r="Y231" s="414"/>
      <c r="Z231" s="649"/>
      <c r="AA231" s="649"/>
      <c r="AB231" s="649"/>
      <c r="AC231" s="649"/>
      <c r="AD231" s="649"/>
    </row>
    <row r="232" spans="25:30" s="727" customFormat="1" x14ac:dyDescent="0.25">
      <c r="Y232" s="414"/>
      <c r="Z232" s="649"/>
      <c r="AA232" s="649"/>
      <c r="AB232" s="649"/>
      <c r="AC232" s="649"/>
      <c r="AD232" s="649"/>
    </row>
    <row r="233" spans="25:30" s="727" customFormat="1" x14ac:dyDescent="0.25">
      <c r="Y233" s="414"/>
      <c r="Z233" s="649"/>
      <c r="AA233" s="649"/>
      <c r="AB233" s="649"/>
      <c r="AC233" s="649"/>
      <c r="AD233" s="649"/>
    </row>
    <row r="234" spans="25:30" s="727" customFormat="1" x14ac:dyDescent="0.25">
      <c r="Y234" s="414"/>
      <c r="Z234" s="649"/>
      <c r="AA234" s="649"/>
      <c r="AB234" s="649"/>
      <c r="AC234" s="649"/>
      <c r="AD234" s="649"/>
    </row>
    <row r="235" spans="25:30" s="727" customFormat="1" x14ac:dyDescent="0.25">
      <c r="Y235" s="414"/>
      <c r="Z235" s="649"/>
      <c r="AA235" s="649"/>
      <c r="AB235" s="649"/>
      <c r="AC235" s="649"/>
      <c r="AD235" s="649"/>
    </row>
    <row r="236" spans="25:30" s="727" customFormat="1" x14ac:dyDescent="0.25">
      <c r="Y236" s="414"/>
      <c r="Z236" s="649"/>
      <c r="AA236" s="649"/>
      <c r="AB236" s="649"/>
      <c r="AC236" s="649"/>
      <c r="AD236" s="649"/>
    </row>
    <row r="237" spans="25:30" s="727" customFormat="1" x14ac:dyDescent="0.25">
      <c r="Y237" s="414"/>
      <c r="Z237" s="649"/>
      <c r="AA237" s="649"/>
      <c r="AB237" s="649"/>
      <c r="AC237" s="649"/>
      <c r="AD237" s="649"/>
    </row>
    <row r="238" spans="25:30" s="727" customFormat="1" x14ac:dyDescent="0.25">
      <c r="Y238" s="414"/>
      <c r="Z238" s="649"/>
      <c r="AA238" s="649"/>
      <c r="AB238" s="649"/>
      <c r="AC238" s="649"/>
      <c r="AD238" s="649"/>
    </row>
    <row r="239" spans="25:30" s="727" customFormat="1" x14ac:dyDescent="0.25">
      <c r="Y239" s="414"/>
      <c r="Z239" s="649"/>
      <c r="AA239" s="649"/>
      <c r="AB239" s="649"/>
      <c r="AC239" s="649"/>
      <c r="AD239" s="649"/>
    </row>
    <row r="240" spans="25:30" s="727" customFormat="1" x14ac:dyDescent="0.25">
      <c r="Y240" s="414"/>
      <c r="Z240" s="649"/>
      <c r="AA240" s="649"/>
      <c r="AB240" s="649"/>
      <c r="AC240" s="649"/>
      <c r="AD240" s="649"/>
    </row>
    <row r="241" spans="25:30" s="727" customFormat="1" x14ac:dyDescent="0.25">
      <c r="Y241" s="414"/>
      <c r="Z241" s="649"/>
      <c r="AA241" s="649"/>
      <c r="AB241" s="649"/>
      <c r="AC241" s="649"/>
      <c r="AD241" s="649"/>
    </row>
    <row r="242" spans="25:30" s="727" customFormat="1" x14ac:dyDescent="0.25">
      <c r="Y242" s="414"/>
      <c r="Z242" s="649"/>
      <c r="AA242" s="649"/>
      <c r="AB242" s="649"/>
      <c r="AC242" s="649"/>
      <c r="AD242" s="649"/>
    </row>
    <row r="243" spans="25:30" s="727" customFormat="1" x14ac:dyDescent="0.25">
      <c r="Y243" s="414"/>
      <c r="Z243" s="649"/>
      <c r="AA243" s="649"/>
      <c r="AB243" s="649"/>
      <c r="AC243" s="649"/>
      <c r="AD243" s="649"/>
    </row>
    <row r="244" spans="25:30" s="727" customFormat="1" x14ac:dyDescent="0.25">
      <c r="Y244" s="414"/>
      <c r="Z244" s="649"/>
      <c r="AA244" s="649"/>
      <c r="AB244" s="649"/>
      <c r="AC244" s="649"/>
      <c r="AD244" s="649"/>
    </row>
    <row r="245" spans="25:30" s="727" customFormat="1" x14ac:dyDescent="0.25">
      <c r="Y245" s="414"/>
      <c r="Z245" s="649"/>
      <c r="AA245" s="649"/>
      <c r="AB245" s="649"/>
      <c r="AC245" s="649"/>
      <c r="AD245" s="649"/>
    </row>
    <row r="246" spans="25:30" s="727" customFormat="1" x14ac:dyDescent="0.25">
      <c r="Y246" s="414"/>
      <c r="Z246" s="649"/>
      <c r="AA246" s="649"/>
      <c r="AB246" s="649"/>
      <c r="AC246" s="649"/>
      <c r="AD246" s="649"/>
    </row>
    <row r="247" spans="25:30" s="727" customFormat="1" x14ac:dyDescent="0.25">
      <c r="Y247" s="414"/>
      <c r="Z247" s="649"/>
      <c r="AA247" s="649"/>
      <c r="AB247" s="649"/>
      <c r="AC247" s="649"/>
      <c r="AD247" s="649"/>
    </row>
    <row r="248" spans="25:30" s="727" customFormat="1" x14ac:dyDescent="0.25">
      <c r="Y248" s="414"/>
      <c r="Z248" s="649"/>
      <c r="AA248" s="649"/>
      <c r="AB248" s="649"/>
      <c r="AC248" s="649"/>
      <c r="AD248" s="649"/>
    </row>
    <row r="249" spans="25:30" s="727" customFormat="1" x14ac:dyDescent="0.25">
      <c r="Y249" s="414"/>
      <c r="Z249" s="649"/>
      <c r="AA249" s="649"/>
      <c r="AB249" s="649"/>
      <c r="AC249" s="649"/>
      <c r="AD249" s="649"/>
    </row>
    <row r="250" spans="25:30" s="727" customFormat="1" x14ac:dyDescent="0.25">
      <c r="Y250" s="414"/>
      <c r="Z250" s="649"/>
      <c r="AA250" s="649"/>
      <c r="AB250" s="649"/>
      <c r="AC250" s="649"/>
      <c r="AD250" s="649"/>
    </row>
    <row r="251" spans="25:30" s="727" customFormat="1" x14ac:dyDescent="0.25">
      <c r="Y251" s="414"/>
      <c r="Z251" s="649"/>
      <c r="AA251" s="649"/>
      <c r="AB251" s="649"/>
      <c r="AC251" s="649"/>
      <c r="AD251" s="649"/>
    </row>
    <row r="252" spans="25:30" s="727" customFormat="1" x14ac:dyDescent="0.25">
      <c r="Y252" s="414"/>
      <c r="Z252" s="649"/>
      <c r="AA252" s="649"/>
      <c r="AB252" s="649"/>
      <c r="AC252" s="649"/>
      <c r="AD252" s="649"/>
    </row>
    <row r="253" spans="25:30" s="727" customFormat="1" x14ac:dyDescent="0.25">
      <c r="Y253" s="414"/>
      <c r="Z253" s="649"/>
      <c r="AA253" s="649"/>
      <c r="AB253" s="649"/>
      <c r="AC253" s="649"/>
      <c r="AD253" s="649"/>
    </row>
    <row r="254" spans="25:30" s="727" customFormat="1" x14ac:dyDescent="0.25">
      <c r="Y254" s="414"/>
      <c r="Z254" s="649"/>
      <c r="AA254" s="649"/>
      <c r="AB254" s="649"/>
      <c r="AC254" s="649"/>
      <c r="AD254" s="649"/>
    </row>
    <row r="255" spans="25:30" s="727" customFormat="1" x14ac:dyDescent="0.25">
      <c r="Y255" s="414"/>
      <c r="Z255" s="649"/>
      <c r="AA255" s="649"/>
      <c r="AB255" s="649"/>
      <c r="AC255" s="649"/>
      <c r="AD255" s="649"/>
    </row>
    <row r="256" spans="25:30" s="727" customFormat="1" x14ac:dyDescent="0.25">
      <c r="Y256" s="414"/>
      <c r="Z256" s="649"/>
      <c r="AA256" s="649"/>
      <c r="AB256" s="649"/>
      <c r="AC256" s="649"/>
      <c r="AD256" s="649"/>
    </row>
    <row r="257" spans="25:30" s="727" customFormat="1" x14ac:dyDescent="0.25">
      <c r="Y257" s="414"/>
      <c r="Z257" s="649"/>
      <c r="AA257" s="649"/>
      <c r="AB257" s="649"/>
      <c r="AC257" s="649"/>
      <c r="AD257" s="649"/>
    </row>
    <row r="258" spans="25:30" s="727" customFormat="1" x14ac:dyDescent="0.25">
      <c r="Y258" s="414"/>
      <c r="Z258" s="649"/>
      <c r="AA258" s="649"/>
      <c r="AB258" s="649"/>
      <c r="AC258" s="649"/>
      <c r="AD258" s="649"/>
    </row>
    <row r="259" spans="25:30" s="727" customFormat="1" x14ac:dyDescent="0.25">
      <c r="Y259" s="414"/>
      <c r="Z259" s="649"/>
      <c r="AA259" s="649"/>
      <c r="AB259" s="649"/>
      <c r="AC259" s="649"/>
      <c r="AD259" s="649"/>
    </row>
    <row r="260" spans="25:30" s="727" customFormat="1" x14ac:dyDescent="0.25">
      <c r="Y260" s="414"/>
      <c r="Z260" s="649"/>
      <c r="AA260" s="649"/>
      <c r="AB260" s="649"/>
      <c r="AC260" s="649"/>
      <c r="AD260" s="649"/>
    </row>
    <row r="261" spans="25:30" s="727" customFormat="1" x14ac:dyDescent="0.25">
      <c r="Y261" s="414"/>
      <c r="Z261" s="649"/>
      <c r="AA261" s="649"/>
      <c r="AB261" s="649"/>
      <c r="AC261" s="649"/>
      <c r="AD261" s="649"/>
    </row>
    <row r="262" spans="25:30" s="727" customFormat="1" x14ac:dyDescent="0.25">
      <c r="Y262" s="414"/>
      <c r="Z262" s="649"/>
      <c r="AA262" s="649"/>
      <c r="AB262" s="649"/>
      <c r="AC262" s="649"/>
      <c r="AD262" s="649"/>
    </row>
    <row r="263" spans="25:30" s="727" customFormat="1" x14ac:dyDescent="0.25">
      <c r="Y263" s="414"/>
      <c r="Z263" s="649"/>
      <c r="AA263" s="649"/>
      <c r="AB263" s="649"/>
      <c r="AC263" s="649"/>
      <c r="AD263" s="649"/>
    </row>
    <row r="264" spans="25:30" s="727" customFormat="1" x14ac:dyDescent="0.25">
      <c r="Y264" s="414"/>
      <c r="Z264" s="649"/>
      <c r="AA264" s="649"/>
      <c r="AB264" s="649"/>
      <c r="AC264" s="649"/>
      <c r="AD264" s="649"/>
    </row>
    <row r="265" spans="25:30" s="727" customFormat="1" x14ac:dyDescent="0.25">
      <c r="Y265" s="414"/>
      <c r="Z265" s="649"/>
      <c r="AA265" s="649"/>
      <c r="AB265" s="649"/>
      <c r="AC265" s="649"/>
      <c r="AD265" s="649"/>
    </row>
    <row r="266" spans="25:30" s="727" customFormat="1" x14ac:dyDescent="0.25">
      <c r="Y266" s="414"/>
      <c r="Z266" s="649"/>
      <c r="AA266" s="649"/>
      <c r="AB266" s="649"/>
      <c r="AC266" s="649"/>
      <c r="AD266" s="649"/>
    </row>
    <row r="267" spans="25:30" s="727" customFormat="1" x14ac:dyDescent="0.25">
      <c r="Y267" s="414"/>
      <c r="Z267" s="649"/>
      <c r="AA267" s="649"/>
      <c r="AB267" s="649"/>
      <c r="AC267" s="649"/>
      <c r="AD267" s="649"/>
    </row>
    <row r="268" spans="25:30" s="727" customFormat="1" x14ac:dyDescent="0.25">
      <c r="Y268" s="414"/>
      <c r="Z268" s="649"/>
      <c r="AA268" s="649"/>
      <c r="AB268" s="649"/>
      <c r="AC268" s="649"/>
      <c r="AD268" s="649"/>
    </row>
    <row r="269" spans="25:30" s="727" customFormat="1" x14ac:dyDescent="0.25">
      <c r="Y269" s="414"/>
      <c r="Z269" s="649"/>
      <c r="AA269" s="649"/>
      <c r="AB269" s="649"/>
      <c r="AC269" s="649"/>
      <c r="AD269" s="649"/>
    </row>
    <row r="270" spans="25:30" s="727" customFormat="1" x14ac:dyDescent="0.25">
      <c r="Y270" s="414"/>
      <c r="Z270" s="649"/>
      <c r="AA270" s="649"/>
      <c r="AB270" s="649"/>
      <c r="AC270" s="649"/>
      <c r="AD270" s="649"/>
    </row>
    <row r="271" spans="25:30" s="727" customFormat="1" x14ac:dyDescent="0.25">
      <c r="Y271" s="414"/>
      <c r="Z271" s="649"/>
      <c r="AA271" s="649"/>
      <c r="AB271" s="649"/>
      <c r="AC271" s="649"/>
      <c r="AD271" s="649"/>
    </row>
    <row r="272" spans="25:30" s="727" customFormat="1" x14ac:dyDescent="0.25">
      <c r="Y272" s="414"/>
      <c r="Z272" s="649"/>
      <c r="AA272" s="649"/>
      <c r="AB272" s="649"/>
      <c r="AC272" s="649"/>
      <c r="AD272" s="649"/>
    </row>
    <row r="273" spans="25:30" s="727" customFormat="1" x14ac:dyDescent="0.25">
      <c r="Y273" s="414"/>
      <c r="Z273" s="649"/>
      <c r="AA273" s="649"/>
      <c r="AB273" s="649"/>
      <c r="AC273" s="649"/>
      <c r="AD273" s="649"/>
    </row>
    <row r="274" spans="25:30" s="727" customFormat="1" x14ac:dyDescent="0.25">
      <c r="Y274" s="414"/>
      <c r="Z274" s="649"/>
      <c r="AA274" s="649"/>
      <c r="AB274" s="649"/>
      <c r="AC274" s="649"/>
      <c r="AD274" s="649"/>
    </row>
    <row r="275" spans="25:30" s="727" customFormat="1" x14ac:dyDescent="0.25">
      <c r="Y275" s="414"/>
      <c r="Z275" s="649"/>
      <c r="AA275" s="649"/>
      <c r="AB275" s="649"/>
      <c r="AC275" s="649"/>
      <c r="AD275" s="649"/>
    </row>
    <row r="276" spans="25:30" s="727" customFormat="1" x14ac:dyDescent="0.25">
      <c r="Y276" s="414"/>
      <c r="Z276" s="649"/>
      <c r="AA276" s="649"/>
      <c r="AB276" s="649"/>
      <c r="AC276" s="649"/>
      <c r="AD276" s="649"/>
    </row>
    <row r="277" spans="25:30" s="727" customFormat="1" x14ac:dyDescent="0.25">
      <c r="Y277" s="414"/>
      <c r="Z277" s="649"/>
      <c r="AA277" s="649"/>
      <c r="AB277" s="649"/>
      <c r="AC277" s="649"/>
      <c r="AD277" s="649"/>
    </row>
    <row r="278" spans="25:30" s="727" customFormat="1" x14ac:dyDescent="0.25">
      <c r="Y278" s="414"/>
      <c r="Z278" s="649"/>
      <c r="AA278" s="649"/>
      <c r="AB278" s="649"/>
      <c r="AC278" s="649"/>
      <c r="AD278" s="649"/>
    </row>
    <row r="279" spans="25:30" s="727" customFormat="1" x14ac:dyDescent="0.25">
      <c r="Y279" s="414"/>
      <c r="Z279" s="649"/>
      <c r="AA279" s="649"/>
      <c r="AB279" s="649"/>
      <c r="AC279" s="649"/>
      <c r="AD279" s="649"/>
    </row>
    <row r="280" spans="25:30" s="727" customFormat="1" x14ac:dyDescent="0.25">
      <c r="Y280" s="414"/>
      <c r="Z280" s="649"/>
      <c r="AA280" s="649"/>
      <c r="AB280" s="649"/>
      <c r="AC280" s="649"/>
      <c r="AD280" s="649"/>
    </row>
    <row r="281" spans="25:30" s="727" customFormat="1" x14ac:dyDescent="0.25">
      <c r="Y281" s="414"/>
      <c r="Z281" s="649"/>
      <c r="AA281" s="649"/>
      <c r="AB281" s="649"/>
      <c r="AC281" s="649"/>
      <c r="AD281" s="649"/>
    </row>
    <row r="282" spans="25:30" s="727" customFormat="1" x14ac:dyDescent="0.25">
      <c r="Y282" s="414"/>
      <c r="Z282" s="649"/>
      <c r="AA282" s="649"/>
      <c r="AB282" s="649"/>
      <c r="AC282" s="649"/>
      <c r="AD282" s="649"/>
    </row>
    <row r="283" spans="25:30" s="727" customFormat="1" x14ac:dyDescent="0.25">
      <c r="Y283" s="414"/>
      <c r="Z283" s="649"/>
      <c r="AA283" s="649"/>
      <c r="AB283" s="649"/>
      <c r="AC283" s="649"/>
      <c r="AD283" s="649"/>
    </row>
    <row r="284" spans="25:30" s="727" customFormat="1" x14ac:dyDescent="0.25">
      <c r="Y284" s="414"/>
      <c r="Z284" s="649"/>
      <c r="AA284" s="649"/>
      <c r="AB284" s="649"/>
      <c r="AC284" s="649"/>
      <c r="AD284" s="649"/>
    </row>
    <row r="285" spans="25:30" s="727" customFormat="1" x14ac:dyDescent="0.25">
      <c r="Y285" s="414"/>
      <c r="Z285" s="649"/>
      <c r="AA285" s="649"/>
      <c r="AB285" s="649"/>
      <c r="AC285" s="649"/>
      <c r="AD285" s="649"/>
    </row>
    <row r="286" spans="25:30" s="727" customFormat="1" x14ac:dyDescent="0.25">
      <c r="Y286" s="414"/>
      <c r="Z286" s="649"/>
      <c r="AA286" s="649"/>
      <c r="AB286" s="649"/>
      <c r="AC286" s="649"/>
      <c r="AD286" s="649"/>
    </row>
    <row r="287" spans="25:30" s="727" customFormat="1" x14ac:dyDescent="0.25">
      <c r="Y287" s="414"/>
      <c r="Z287" s="649"/>
      <c r="AA287" s="649"/>
      <c r="AB287" s="649"/>
      <c r="AC287" s="649"/>
      <c r="AD287" s="649"/>
    </row>
    <row r="288" spans="25:30" s="727" customFormat="1" x14ac:dyDescent="0.25">
      <c r="Y288" s="414"/>
      <c r="Z288" s="649"/>
      <c r="AA288" s="649"/>
      <c r="AB288" s="649"/>
      <c r="AC288" s="649"/>
      <c r="AD288" s="649"/>
    </row>
    <row r="289" spans="25:30" s="727" customFormat="1" x14ac:dyDescent="0.25">
      <c r="Y289" s="414"/>
      <c r="Z289" s="649"/>
      <c r="AA289" s="649"/>
      <c r="AB289" s="649"/>
      <c r="AC289" s="649"/>
      <c r="AD289" s="649"/>
    </row>
    <row r="290" spans="25:30" s="727" customFormat="1" x14ac:dyDescent="0.25">
      <c r="Y290" s="414"/>
      <c r="Z290" s="649"/>
      <c r="AA290" s="649"/>
      <c r="AB290" s="649"/>
      <c r="AC290" s="649"/>
      <c r="AD290" s="649"/>
    </row>
    <row r="291" spans="25:30" s="727" customFormat="1" x14ac:dyDescent="0.25">
      <c r="Y291" s="414"/>
      <c r="Z291" s="649"/>
      <c r="AA291" s="649"/>
      <c r="AB291" s="649"/>
      <c r="AC291" s="649"/>
      <c r="AD291" s="649"/>
    </row>
    <row r="292" spans="25:30" s="727" customFormat="1" x14ac:dyDescent="0.25">
      <c r="Y292" s="414"/>
      <c r="Z292" s="649"/>
      <c r="AA292" s="649"/>
      <c r="AB292" s="649"/>
      <c r="AC292" s="649"/>
      <c r="AD292" s="649"/>
    </row>
    <row r="293" spans="25:30" s="727" customFormat="1" x14ac:dyDescent="0.25">
      <c r="Y293" s="414"/>
      <c r="Z293" s="649"/>
      <c r="AA293" s="649"/>
      <c r="AB293" s="649"/>
      <c r="AC293" s="649"/>
      <c r="AD293" s="649"/>
    </row>
    <row r="294" spans="25:30" s="727" customFormat="1" x14ac:dyDescent="0.25">
      <c r="Y294" s="414"/>
      <c r="Z294" s="649"/>
      <c r="AA294" s="649"/>
      <c r="AB294" s="649"/>
      <c r="AC294" s="649"/>
      <c r="AD294" s="649"/>
    </row>
    <row r="295" spans="25:30" s="727" customFormat="1" x14ac:dyDescent="0.25">
      <c r="Y295" s="414"/>
      <c r="Z295" s="649"/>
      <c r="AA295" s="649"/>
      <c r="AB295" s="649"/>
      <c r="AC295" s="649"/>
      <c r="AD295" s="649"/>
    </row>
    <row r="296" spans="25:30" s="727" customFormat="1" x14ac:dyDescent="0.25">
      <c r="Y296" s="414"/>
      <c r="Z296" s="649"/>
      <c r="AA296" s="649"/>
      <c r="AB296" s="649"/>
      <c r="AC296" s="649"/>
      <c r="AD296" s="649"/>
    </row>
    <row r="297" spans="25:30" s="727" customFormat="1" x14ac:dyDescent="0.25">
      <c r="Y297" s="414"/>
      <c r="Z297" s="649"/>
      <c r="AA297" s="649"/>
      <c r="AB297" s="649"/>
      <c r="AC297" s="649"/>
      <c r="AD297" s="649"/>
    </row>
    <row r="298" spans="25:30" s="727" customFormat="1" x14ac:dyDescent="0.25">
      <c r="Y298" s="414"/>
      <c r="Z298" s="649"/>
      <c r="AA298" s="649"/>
      <c r="AB298" s="649"/>
      <c r="AC298" s="649"/>
      <c r="AD298" s="649"/>
    </row>
    <row r="299" spans="25:30" s="727" customFormat="1" x14ac:dyDescent="0.25">
      <c r="Y299" s="414"/>
      <c r="Z299" s="649"/>
      <c r="AA299" s="649"/>
      <c r="AB299" s="649"/>
      <c r="AC299" s="649"/>
      <c r="AD299" s="649"/>
    </row>
    <row r="300" spans="25:30" s="727" customFormat="1" x14ac:dyDescent="0.25">
      <c r="Y300" s="414"/>
      <c r="Z300" s="649"/>
      <c r="AA300" s="649"/>
      <c r="AB300" s="649"/>
      <c r="AC300" s="649"/>
      <c r="AD300" s="649"/>
    </row>
    <row r="301" spans="25:30" s="727" customFormat="1" x14ac:dyDescent="0.25">
      <c r="Y301" s="414"/>
      <c r="Z301" s="649"/>
      <c r="AA301" s="649"/>
      <c r="AB301" s="649"/>
      <c r="AC301" s="649"/>
      <c r="AD301" s="649"/>
    </row>
    <row r="302" spans="25:30" s="727" customFormat="1" x14ac:dyDescent="0.25">
      <c r="Y302" s="414"/>
      <c r="Z302" s="649"/>
      <c r="AA302" s="649"/>
      <c r="AB302" s="649"/>
      <c r="AC302" s="649"/>
      <c r="AD302" s="649"/>
    </row>
    <row r="303" spans="25:30" s="727" customFormat="1" x14ac:dyDescent="0.25">
      <c r="Y303" s="414"/>
      <c r="Z303" s="649"/>
      <c r="AA303" s="649"/>
      <c r="AB303" s="649"/>
      <c r="AC303" s="649"/>
      <c r="AD303" s="649"/>
    </row>
    <row r="304" spans="25:30" s="727" customFormat="1" x14ac:dyDescent="0.25">
      <c r="Y304" s="414"/>
      <c r="Z304" s="649"/>
      <c r="AA304" s="649"/>
      <c r="AB304" s="649"/>
      <c r="AC304" s="649"/>
      <c r="AD304" s="649"/>
    </row>
    <row r="305" spans="25:30" s="727" customFormat="1" x14ac:dyDescent="0.25">
      <c r="Y305" s="414"/>
      <c r="Z305" s="649"/>
      <c r="AA305" s="649"/>
      <c r="AB305" s="649"/>
      <c r="AC305" s="649"/>
      <c r="AD305" s="649"/>
    </row>
    <row r="306" spans="25:30" s="727" customFormat="1" x14ac:dyDescent="0.25">
      <c r="Y306" s="414"/>
      <c r="Z306" s="649"/>
      <c r="AA306" s="649"/>
      <c r="AB306" s="649"/>
      <c r="AC306" s="649"/>
      <c r="AD306" s="649"/>
    </row>
  </sheetData>
  <mergeCells count="101">
    <mergeCell ref="W151:W152"/>
    <mergeCell ref="X151:X152"/>
    <mergeCell ref="R151:R152"/>
    <mergeCell ref="S151:S152"/>
    <mergeCell ref="T151:T152"/>
    <mergeCell ref="U151:U152"/>
    <mergeCell ref="V151:V152"/>
    <mergeCell ref="M151:M152"/>
    <mergeCell ref="N151:N152"/>
    <mergeCell ref="P151:P152"/>
    <mergeCell ref="O151:O152"/>
    <mergeCell ref="Q151:Q152"/>
    <mergeCell ref="W144:W145"/>
    <mergeCell ref="X144:X145"/>
    <mergeCell ref="M146:M148"/>
    <mergeCell ref="N146:N148"/>
    <mergeCell ref="O146:O148"/>
    <mergeCell ref="P146:P148"/>
    <mergeCell ref="Q146:Q148"/>
    <mergeCell ref="R146:R148"/>
    <mergeCell ref="S146:S148"/>
    <mergeCell ref="T146:T148"/>
    <mergeCell ref="U146:U148"/>
    <mergeCell ref="V146:V148"/>
    <mergeCell ref="W146:W148"/>
    <mergeCell ref="X146:X148"/>
    <mergeCell ref="R144:R145"/>
    <mergeCell ref="S144:S145"/>
    <mergeCell ref="T144:T145"/>
    <mergeCell ref="U144:U145"/>
    <mergeCell ref="V144:V145"/>
    <mergeCell ref="M144:M145"/>
    <mergeCell ref="N144:N145"/>
    <mergeCell ref="O144:O145"/>
    <mergeCell ref="P144:P145"/>
    <mergeCell ref="Q144:Q145"/>
    <mergeCell ref="A1:P1"/>
    <mergeCell ref="B3:B4"/>
    <mergeCell ref="G3:G4"/>
    <mergeCell ref="H3:I3"/>
    <mergeCell ref="J3:J4"/>
    <mergeCell ref="P3:P4"/>
    <mergeCell ref="M3:M4"/>
    <mergeCell ref="N3:N4"/>
    <mergeCell ref="O3:O4"/>
    <mergeCell ref="A3:A4"/>
    <mergeCell ref="E2:G2"/>
    <mergeCell ref="C3:C4"/>
    <mergeCell ref="L3:L4"/>
    <mergeCell ref="D3:D4"/>
    <mergeCell ref="E3:F3"/>
    <mergeCell ref="Y16:AA16"/>
    <mergeCell ref="X3:X4"/>
    <mergeCell ref="W3:W4"/>
    <mergeCell ref="Q3:Q4"/>
    <mergeCell ref="R3:S3"/>
    <mergeCell ref="T3:T4"/>
    <mergeCell ref="U3:U4"/>
    <mergeCell ref="V3:V4"/>
    <mergeCell ref="G36:G37"/>
    <mergeCell ref="K3:K4"/>
    <mergeCell ref="B52:B53"/>
    <mergeCell ref="C52:C53"/>
    <mergeCell ref="B36:B37"/>
    <mergeCell ref="C36:C37"/>
    <mergeCell ref="M105:M106"/>
    <mergeCell ref="N105:N106"/>
    <mergeCell ref="B56:B57"/>
    <mergeCell ref="C56:C57"/>
    <mergeCell ref="G56:G57"/>
    <mergeCell ref="B84:B85"/>
    <mergeCell ref="C84:C85"/>
    <mergeCell ref="B77:B78"/>
    <mergeCell ref="C77:C78"/>
    <mergeCell ref="B38:B39"/>
    <mergeCell ref="C38:C39"/>
    <mergeCell ref="G38:G39"/>
    <mergeCell ref="B49:B50"/>
    <mergeCell ref="C49:C50"/>
    <mergeCell ref="B108:B109"/>
    <mergeCell ref="C108:C109"/>
    <mergeCell ref="M108:M109"/>
    <mergeCell ref="N108:N109"/>
    <mergeCell ref="L108:L109"/>
    <mergeCell ref="K108:K109"/>
    <mergeCell ref="M120:M122"/>
    <mergeCell ref="Y108:Y109"/>
    <mergeCell ref="V108:V109"/>
    <mergeCell ref="W108:W109"/>
    <mergeCell ref="X108:X109"/>
    <mergeCell ref="O108:O109"/>
    <mergeCell ref="P108:P109"/>
    <mergeCell ref="Q108:Q109"/>
    <mergeCell ref="T108:T109"/>
    <mergeCell ref="U108:U109"/>
    <mergeCell ref="R108:R109"/>
    <mergeCell ref="S108:S109"/>
    <mergeCell ref="B116:B117"/>
    <mergeCell ref="C116:C117"/>
    <mergeCell ref="G116:G117"/>
    <mergeCell ref="J116:J117"/>
  </mergeCells>
  <hyperlinks>
    <hyperlink ref="G7" r:id="rId1"/>
    <hyperlink ref="G8" r:id="rId2"/>
  </hyperlinks>
  <pageMargins left="0.7" right="0.7" top="0.75" bottom="0.75" header="0.3" footer="0.3"/>
  <pageSetup paperSize="9" scale="11" fitToHeight="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3"/>
  <sheetViews>
    <sheetView zoomScale="90" zoomScaleNormal="90" workbookViewId="0">
      <pane xSplit="2" ySplit="5" topLeftCell="K52" activePane="bottomRight" state="frozen"/>
      <selection pane="topRight" activeCell="C1" sqref="C1"/>
      <selection pane="bottomLeft" activeCell="A6" sqref="A6"/>
      <selection pane="bottomRight" activeCell="N55" sqref="N55"/>
    </sheetView>
  </sheetViews>
  <sheetFormatPr defaultColWidth="9.140625" defaultRowHeight="15" x14ac:dyDescent="0.25"/>
  <cols>
    <col min="1" max="1" width="6.42578125" style="293" customWidth="1"/>
    <col min="2" max="2" width="21" style="293" customWidth="1"/>
    <col min="3" max="3" width="17.5703125" style="293" customWidth="1"/>
    <col min="4" max="4" width="9.140625" style="293"/>
    <col min="5" max="5" width="14.28515625" style="293" customWidth="1"/>
    <col min="6" max="6" width="14.140625" style="293" customWidth="1"/>
    <col min="7" max="7" width="56.5703125" style="293" customWidth="1"/>
    <col min="8" max="8" width="12" style="293" customWidth="1"/>
    <col min="9" max="9" width="16" style="293" customWidth="1"/>
    <col min="10" max="10" width="18.42578125" style="293" customWidth="1"/>
    <col min="11" max="11" width="18" style="293" customWidth="1"/>
    <col min="12" max="12" width="16.7109375" style="293" customWidth="1"/>
    <col min="13" max="13" width="15.28515625" style="293" customWidth="1"/>
    <col min="14" max="14" width="13.28515625" style="293" customWidth="1"/>
    <col min="15" max="15" width="13.5703125" style="293" customWidth="1"/>
    <col min="16" max="16" width="17.85546875" style="293" customWidth="1"/>
    <col min="17" max="17" width="14.140625" style="293" customWidth="1"/>
    <col min="18" max="18" width="9.140625" style="293"/>
    <col min="19" max="19" width="11" style="293" customWidth="1"/>
    <col min="20" max="20" width="13.28515625" style="293" customWidth="1"/>
    <col min="21" max="21" width="16" style="293" customWidth="1"/>
    <col min="22" max="22" width="16.85546875" style="293" customWidth="1"/>
    <col min="23" max="23" width="18.28515625" style="293" customWidth="1"/>
    <col min="24" max="24" width="13.5703125" style="293" customWidth="1"/>
    <col min="25" max="25" width="15.28515625" style="296" customWidth="1"/>
    <col min="26" max="16384" width="9.140625" style="293"/>
  </cols>
  <sheetData>
    <row r="1" spans="1:26" ht="18.75" x14ac:dyDescent="0.25">
      <c r="A1" s="268" t="s">
        <v>98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26" ht="19.5" thickBot="1" x14ac:dyDescent="0.3">
      <c r="E2" s="1072" t="s">
        <v>99</v>
      </c>
      <c r="F2" s="1072"/>
      <c r="G2" s="1072"/>
    </row>
    <row r="3" spans="1:26" ht="51.75" customHeight="1" x14ac:dyDescent="0.25">
      <c r="A3" s="1073" t="s">
        <v>0</v>
      </c>
      <c r="B3" s="1075" t="s">
        <v>1</v>
      </c>
      <c r="C3" s="1077" t="s">
        <v>5</v>
      </c>
      <c r="D3" s="1077" t="s">
        <v>86</v>
      </c>
      <c r="E3" s="984" t="s">
        <v>2</v>
      </c>
      <c r="F3" s="985"/>
      <c r="G3" s="1077" t="s">
        <v>41</v>
      </c>
      <c r="H3" s="984" t="s">
        <v>6</v>
      </c>
      <c r="I3" s="985"/>
      <c r="J3" s="993" t="s">
        <v>10</v>
      </c>
      <c r="K3" s="993" t="s">
        <v>9</v>
      </c>
      <c r="L3" s="997" t="s">
        <v>78</v>
      </c>
      <c r="M3" s="998" t="s">
        <v>13</v>
      </c>
      <c r="N3" s="997" t="s">
        <v>79</v>
      </c>
      <c r="O3" s="997" t="s">
        <v>80</v>
      </c>
      <c r="P3" s="998" t="s">
        <v>87</v>
      </c>
      <c r="Q3" s="998" t="s">
        <v>92</v>
      </c>
      <c r="R3" s="1000" t="s">
        <v>81</v>
      </c>
      <c r="S3" s="1001"/>
      <c r="T3" s="1002" t="s">
        <v>84</v>
      </c>
      <c r="U3" s="1004" t="s">
        <v>85</v>
      </c>
      <c r="V3" s="1004" t="s">
        <v>91</v>
      </c>
      <c r="W3" s="997" t="s">
        <v>14</v>
      </c>
      <c r="X3" s="997" t="s">
        <v>266</v>
      </c>
    </row>
    <row r="4" spans="1:26" ht="81" customHeight="1" x14ac:dyDescent="0.25">
      <c r="A4" s="1074"/>
      <c r="B4" s="1076"/>
      <c r="C4" s="1078"/>
      <c r="D4" s="1078"/>
      <c r="E4" s="294" t="s">
        <v>3</v>
      </c>
      <c r="F4" s="294" t="s">
        <v>4</v>
      </c>
      <c r="G4" s="1078"/>
      <c r="H4" s="294" t="s">
        <v>7</v>
      </c>
      <c r="I4" s="294" t="s">
        <v>8</v>
      </c>
      <c r="J4" s="994"/>
      <c r="K4" s="994"/>
      <c r="L4" s="997"/>
      <c r="M4" s="999"/>
      <c r="N4" s="997"/>
      <c r="O4" s="997"/>
      <c r="P4" s="999"/>
      <c r="Q4" s="1010"/>
      <c r="R4" s="23" t="s">
        <v>82</v>
      </c>
      <c r="S4" s="23" t="s">
        <v>83</v>
      </c>
      <c r="T4" s="1079"/>
      <c r="U4" s="1080"/>
      <c r="V4" s="1080"/>
      <c r="W4" s="998"/>
      <c r="X4" s="998"/>
    </row>
    <row r="5" spans="1:26" ht="15.75" thickBot="1" x14ac:dyDescent="0.3">
      <c r="A5" s="30">
        <v>1</v>
      </c>
      <c r="B5" s="4">
        <v>2</v>
      </c>
      <c r="C5" s="30">
        <v>3</v>
      </c>
      <c r="D5" s="4">
        <v>4</v>
      </c>
      <c r="E5" s="30">
        <v>5</v>
      </c>
      <c r="F5" s="4">
        <v>6</v>
      </c>
      <c r="G5" s="30">
        <v>7</v>
      </c>
      <c r="H5" s="4">
        <v>8</v>
      </c>
      <c r="I5" s="30">
        <v>9</v>
      </c>
      <c r="J5" s="4">
        <v>10</v>
      </c>
      <c r="K5" s="30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</row>
    <row r="6" spans="1:26" s="295" customFormat="1" ht="75" x14ac:dyDescent="0.25">
      <c r="A6" s="18">
        <v>1</v>
      </c>
      <c r="B6" s="292" t="s">
        <v>18</v>
      </c>
      <c r="C6" s="292" t="s">
        <v>16</v>
      </c>
      <c r="D6" s="292" t="s">
        <v>37</v>
      </c>
      <c r="E6" s="162">
        <v>42248</v>
      </c>
      <c r="F6" s="292" t="s">
        <v>38</v>
      </c>
      <c r="G6" s="33" t="s">
        <v>40</v>
      </c>
      <c r="H6" s="162">
        <v>42309</v>
      </c>
      <c r="I6" s="162">
        <v>43100</v>
      </c>
      <c r="J6" s="292" t="s">
        <v>39</v>
      </c>
      <c r="N6" s="73" t="s">
        <v>180</v>
      </c>
      <c r="Y6" s="297"/>
    </row>
    <row r="7" spans="1:26" ht="106.5" customHeight="1" x14ac:dyDescent="0.25">
      <c r="A7" s="18">
        <v>2</v>
      </c>
      <c r="B7" s="29" t="s">
        <v>100</v>
      </c>
      <c r="C7" s="100" t="s">
        <v>16</v>
      </c>
      <c r="D7" s="100" t="s">
        <v>63</v>
      </c>
      <c r="E7" s="17">
        <v>42278</v>
      </c>
      <c r="F7" s="18" t="s">
        <v>96</v>
      </c>
      <c r="G7" s="100" t="s">
        <v>108</v>
      </c>
      <c r="H7" s="11">
        <v>42278</v>
      </c>
      <c r="I7" s="11">
        <v>47848</v>
      </c>
      <c r="J7" s="100" t="s">
        <v>58</v>
      </c>
      <c r="K7" s="100"/>
      <c r="L7" s="51" t="s">
        <v>111</v>
      </c>
      <c r="M7" s="51" t="s">
        <v>122</v>
      </c>
      <c r="N7" s="189" t="s">
        <v>116</v>
      </c>
      <c r="O7" s="80">
        <v>42398</v>
      </c>
      <c r="P7" s="80">
        <v>42489</v>
      </c>
      <c r="Q7" s="61" t="s">
        <v>1339</v>
      </c>
      <c r="R7" s="190">
        <v>7</v>
      </c>
      <c r="S7" s="190">
        <v>0</v>
      </c>
      <c r="T7" s="175" t="s">
        <v>1069</v>
      </c>
      <c r="U7" s="175" t="s">
        <v>1173</v>
      </c>
      <c r="V7" s="81"/>
      <c r="W7" s="81" t="s">
        <v>354</v>
      </c>
      <c r="X7" s="52" t="s">
        <v>355</v>
      </c>
      <c r="Y7" s="298" t="s">
        <v>1112</v>
      </c>
    </row>
    <row r="8" spans="1:26" ht="87.75" customHeight="1" x14ac:dyDescent="0.25">
      <c r="A8" s="18">
        <v>3</v>
      </c>
      <c r="B8" s="292" t="s">
        <v>74</v>
      </c>
      <c r="C8" s="292" t="s">
        <v>16</v>
      </c>
      <c r="D8" s="97" t="s">
        <v>75</v>
      </c>
      <c r="E8" s="28">
        <v>42293</v>
      </c>
      <c r="F8" s="97" t="s">
        <v>76</v>
      </c>
      <c r="G8" s="44" t="s">
        <v>77</v>
      </c>
      <c r="H8" s="28">
        <v>42370</v>
      </c>
      <c r="I8" s="28">
        <v>46174</v>
      </c>
      <c r="J8" s="97" t="s">
        <v>58</v>
      </c>
      <c r="K8" s="100"/>
      <c r="L8" s="292"/>
      <c r="M8" s="292"/>
      <c r="N8" s="73" t="s">
        <v>180</v>
      </c>
      <c r="O8" s="292"/>
      <c r="P8" s="292"/>
      <c r="Q8" s="163"/>
      <c r="R8" s="163"/>
      <c r="S8" s="163"/>
      <c r="T8" s="163"/>
      <c r="U8" s="163"/>
      <c r="V8" s="163"/>
      <c r="W8" s="163"/>
      <c r="X8" s="163"/>
    </row>
    <row r="9" spans="1:26" ht="75" x14ac:dyDescent="0.25">
      <c r="A9" s="40">
        <v>4</v>
      </c>
      <c r="B9" s="97" t="s">
        <v>103</v>
      </c>
      <c r="C9" s="97" t="s">
        <v>16</v>
      </c>
      <c r="D9" s="41" t="s">
        <v>104</v>
      </c>
      <c r="E9" s="42">
        <v>42298</v>
      </c>
      <c r="F9" s="41" t="s">
        <v>105</v>
      </c>
      <c r="G9" s="43" t="s">
        <v>106</v>
      </c>
      <c r="H9" s="28">
        <v>42370</v>
      </c>
      <c r="I9" s="42">
        <v>44197</v>
      </c>
      <c r="J9" s="97" t="s">
        <v>58</v>
      </c>
      <c r="K9" s="163"/>
      <c r="L9" s="292"/>
      <c r="M9" s="292"/>
      <c r="N9" s="73" t="s">
        <v>180</v>
      </c>
      <c r="O9" s="292"/>
      <c r="P9" s="292"/>
      <c r="Q9" s="163"/>
      <c r="R9" s="163"/>
      <c r="S9" s="163"/>
      <c r="T9" s="163"/>
      <c r="U9" s="163"/>
      <c r="V9" s="163"/>
      <c r="W9" s="163"/>
      <c r="X9" s="163"/>
    </row>
    <row r="10" spans="1:26" ht="105" x14ac:dyDescent="0.25">
      <c r="A10" s="728">
        <v>5</v>
      </c>
      <c r="B10" s="97" t="s">
        <v>216</v>
      </c>
      <c r="C10" s="292" t="s">
        <v>192</v>
      </c>
      <c r="D10" s="292" t="s">
        <v>190</v>
      </c>
      <c r="E10" s="39">
        <v>42360</v>
      </c>
      <c r="F10" s="163" t="s">
        <v>191</v>
      </c>
      <c r="G10" s="292" t="s">
        <v>213</v>
      </c>
      <c r="H10" s="162">
        <v>42370</v>
      </c>
      <c r="I10" s="162">
        <v>56979</v>
      </c>
      <c r="J10" s="292" t="s">
        <v>58</v>
      </c>
      <c r="K10" s="163"/>
      <c r="L10" s="52" t="s">
        <v>208</v>
      </c>
      <c r="M10" s="52" t="s">
        <v>209</v>
      </c>
      <c r="N10" s="52" t="s">
        <v>210</v>
      </c>
      <c r="O10" s="53">
        <v>42368</v>
      </c>
      <c r="P10" s="52" t="s">
        <v>211</v>
      </c>
      <c r="Q10" s="52" t="s">
        <v>306</v>
      </c>
      <c r="R10" s="63">
        <v>0</v>
      </c>
      <c r="S10" s="63">
        <v>13</v>
      </c>
      <c r="T10" s="175" t="s">
        <v>1069</v>
      </c>
      <c r="U10" s="93" t="s">
        <v>1081</v>
      </c>
      <c r="V10" s="63"/>
      <c r="W10" s="52" t="s">
        <v>212</v>
      </c>
      <c r="X10" s="52" t="s">
        <v>527</v>
      </c>
      <c r="Y10" s="299"/>
    </row>
    <row r="11" spans="1:26" s="300" customFormat="1" ht="135" x14ac:dyDescent="0.25">
      <c r="A11" s="109">
        <v>6</v>
      </c>
      <c r="B11" s="97" t="s">
        <v>103</v>
      </c>
      <c r="C11" s="97" t="s">
        <v>16</v>
      </c>
      <c r="D11" s="34" t="s">
        <v>467</v>
      </c>
      <c r="E11" s="111">
        <v>42689</v>
      </c>
      <c r="F11" s="109" t="s">
        <v>468</v>
      </c>
      <c r="G11" s="34" t="s">
        <v>469</v>
      </c>
      <c r="H11" s="28">
        <v>42705</v>
      </c>
      <c r="I11" s="42">
        <v>44197</v>
      </c>
      <c r="J11" s="97" t="s">
        <v>58</v>
      </c>
      <c r="K11" s="109"/>
      <c r="L11" s="52" t="s">
        <v>560</v>
      </c>
      <c r="M11" s="52" t="s">
        <v>495</v>
      </c>
      <c r="N11" s="52" t="s">
        <v>496</v>
      </c>
      <c r="O11" s="61">
        <v>42759</v>
      </c>
      <c r="P11" s="191">
        <v>42849</v>
      </c>
      <c r="Q11" s="93" t="s">
        <v>1229</v>
      </c>
      <c r="R11" s="174">
        <v>8</v>
      </c>
      <c r="S11" s="174">
        <v>0</v>
      </c>
      <c r="T11" s="175" t="s">
        <v>1069</v>
      </c>
      <c r="U11" s="93" t="s">
        <v>1230</v>
      </c>
      <c r="V11" s="63"/>
      <c r="W11" s="52" t="s">
        <v>555</v>
      </c>
      <c r="X11" s="52" t="s">
        <v>673</v>
      </c>
      <c r="Y11" s="290" t="s">
        <v>1099</v>
      </c>
    </row>
    <row r="12" spans="1:26" s="300" customFormat="1" ht="78" customHeight="1" x14ac:dyDescent="0.25">
      <c r="A12" s="112">
        <v>7</v>
      </c>
      <c r="B12" s="102" t="s">
        <v>18</v>
      </c>
      <c r="C12" s="102" t="s">
        <v>16</v>
      </c>
      <c r="D12" s="102" t="s">
        <v>663</v>
      </c>
      <c r="E12" s="149">
        <v>42935</v>
      </c>
      <c r="F12" s="112" t="s">
        <v>664</v>
      </c>
      <c r="G12" s="102" t="s">
        <v>665</v>
      </c>
      <c r="H12" s="107">
        <v>42948</v>
      </c>
      <c r="I12" s="107">
        <v>43465</v>
      </c>
      <c r="J12" s="291" t="s">
        <v>58</v>
      </c>
      <c r="K12" s="301" t="s">
        <v>1057</v>
      </c>
      <c r="L12" s="102" t="s">
        <v>668</v>
      </c>
      <c r="M12" s="102" t="s">
        <v>666</v>
      </c>
      <c r="N12" s="102" t="s">
        <v>667</v>
      </c>
      <c r="O12" s="106" t="s">
        <v>674</v>
      </c>
      <c r="P12" s="102"/>
      <c r="Q12" s="115" t="s">
        <v>675</v>
      </c>
      <c r="R12" s="112">
        <v>3</v>
      </c>
      <c r="S12" s="112">
        <v>0</v>
      </c>
      <c r="T12" s="112">
        <v>137</v>
      </c>
      <c r="U12" s="112">
        <v>411</v>
      </c>
      <c r="V12" s="112"/>
      <c r="W12" s="102" t="s">
        <v>747</v>
      </c>
      <c r="X12" s="302" t="s">
        <v>746</v>
      </c>
    </row>
    <row r="13" spans="1:26" s="303" customFormat="1" ht="100.5" customHeight="1" x14ac:dyDescent="0.25">
      <c r="A13" s="232">
        <v>8</v>
      </c>
      <c r="B13" s="233" t="s">
        <v>681</v>
      </c>
      <c r="C13" s="115" t="s">
        <v>192</v>
      </c>
      <c r="D13" s="115" t="s">
        <v>682</v>
      </c>
      <c r="E13" s="234">
        <v>42970</v>
      </c>
      <c r="F13" s="232" t="s">
        <v>683</v>
      </c>
      <c r="G13" s="115" t="s">
        <v>689</v>
      </c>
      <c r="H13" s="106">
        <v>42979</v>
      </c>
      <c r="I13" s="106">
        <v>46752</v>
      </c>
      <c r="J13" s="233" t="s">
        <v>58</v>
      </c>
      <c r="K13" s="115" t="s">
        <v>1026</v>
      </c>
      <c r="L13" s="235" t="s">
        <v>228</v>
      </c>
      <c r="M13" s="115" t="s">
        <v>690</v>
      </c>
      <c r="N13" s="115" t="s">
        <v>758</v>
      </c>
      <c r="O13" s="106">
        <v>43109</v>
      </c>
      <c r="P13" s="115"/>
      <c r="Q13" s="115"/>
      <c r="R13" s="232">
        <v>17</v>
      </c>
      <c r="S13" s="232">
        <v>0</v>
      </c>
      <c r="T13" s="115" t="s">
        <v>756</v>
      </c>
      <c r="U13" s="115" t="s">
        <v>757</v>
      </c>
      <c r="V13" s="232"/>
      <c r="W13" s="115" t="s">
        <v>898</v>
      </c>
      <c r="X13" s="115" t="s">
        <v>691</v>
      </c>
      <c r="Y13" s="290">
        <v>2898.5</v>
      </c>
    </row>
    <row r="14" spans="1:26" s="300" customFormat="1" ht="60" x14ac:dyDescent="0.25">
      <c r="A14" s="112">
        <v>9</v>
      </c>
      <c r="B14" s="102" t="s">
        <v>18</v>
      </c>
      <c r="C14" s="102" t="s">
        <v>16</v>
      </c>
      <c r="D14" s="102" t="s">
        <v>885</v>
      </c>
      <c r="E14" s="149" t="s">
        <v>879</v>
      </c>
      <c r="F14" s="112" t="s">
        <v>886</v>
      </c>
      <c r="G14" s="102" t="s">
        <v>880</v>
      </c>
      <c r="H14" s="107" t="s">
        <v>881</v>
      </c>
      <c r="I14" s="107">
        <v>55153</v>
      </c>
      <c r="J14" s="291" t="s">
        <v>58</v>
      </c>
      <c r="K14" s="301" t="s">
        <v>1057</v>
      </c>
      <c r="L14" s="102" t="s">
        <v>668</v>
      </c>
      <c r="M14" s="102" t="s">
        <v>882</v>
      </c>
      <c r="N14" s="102" t="s">
        <v>883</v>
      </c>
      <c r="O14" s="106" t="s">
        <v>905</v>
      </c>
      <c r="P14" s="115"/>
      <c r="Q14" s="115" t="s">
        <v>884</v>
      </c>
      <c r="R14" s="112">
        <v>4</v>
      </c>
      <c r="S14" s="112">
        <v>1</v>
      </c>
      <c r="T14" s="112">
        <v>103.5</v>
      </c>
      <c r="U14" s="112">
        <v>517.5</v>
      </c>
      <c r="V14" s="112"/>
      <c r="W14" s="304"/>
      <c r="X14" s="112"/>
      <c r="Y14" s="34" t="s">
        <v>929</v>
      </c>
    </row>
    <row r="15" spans="1:26" s="300" customFormat="1" ht="75" x14ac:dyDescent="0.25">
      <c r="A15" s="109">
        <v>10</v>
      </c>
      <c r="B15" s="110" t="s">
        <v>985</v>
      </c>
      <c r="C15" s="34" t="s">
        <v>390</v>
      </c>
      <c r="D15" s="34" t="s">
        <v>986</v>
      </c>
      <c r="E15" s="111">
        <v>43357</v>
      </c>
      <c r="F15" s="109" t="s">
        <v>987</v>
      </c>
      <c r="G15" s="34" t="s">
        <v>989</v>
      </c>
      <c r="H15" s="96">
        <v>43388</v>
      </c>
      <c r="I15" s="96">
        <v>54346</v>
      </c>
      <c r="J15" s="34" t="s">
        <v>988</v>
      </c>
      <c r="K15" s="109"/>
      <c r="L15" s="52" t="s">
        <v>990</v>
      </c>
      <c r="M15" s="52" t="s">
        <v>1010</v>
      </c>
      <c r="N15" s="52" t="s">
        <v>1009</v>
      </c>
      <c r="O15" s="61" t="s">
        <v>1018</v>
      </c>
      <c r="P15" s="52"/>
      <c r="Q15" s="52"/>
      <c r="R15" s="63">
        <v>12</v>
      </c>
      <c r="S15" s="63">
        <v>0</v>
      </c>
      <c r="T15" s="55" t="s">
        <v>1050</v>
      </c>
      <c r="U15" s="99" t="s">
        <v>1082</v>
      </c>
      <c r="V15" s="63"/>
      <c r="W15" s="52"/>
      <c r="X15" s="52" t="s">
        <v>1019</v>
      </c>
      <c r="Y15" s="305"/>
    </row>
    <row r="16" spans="1:26" s="300" customFormat="1" ht="95.25" customHeight="1" x14ac:dyDescent="0.25">
      <c r="A16" s="109">
        <v>11</v>
      </c>
      <c r="B16" s="292" t="s">
        <v>1330</v>
      </c>
      <c r="C16" s="34" t="s">
        <v>192</v>
      </c>
      <c r="D16" s="34" t="s">
        <v>1022</v>
      </c>
      <c r="E16" s="111">
        <v>43384</v>
      </c>
      <c r="F16" s="109" t="s">
        <v>1023</v>
      </c>
      <c r="G16" s="34" t="s">
        <v>1024</v>
      </c>
      <c r="H16" s="96">
        <v>43374</v>
      </c>
      <c r="I16" s="96">
        <v>47118</v>
      </c>
      <c r="J16" s="97" t="s">
        <v>58</v>
      </c>
      <c r="K16" s="109"/>
      <c r="L16" s="52" t="s">
        <v>1025</v>
      </c>
      <c r="M16" s="52" t="s">
        <v>1053</v>
      </c>
      <c r="N16" s="52" t="s">
        <v>1052</v>
      </c>
      <c r="O16" s="53">
        <v>43433</v>
      </c>
      <c r="P16" s="93" t="s">
        <v>1091</v>
      </c>
      <c r="Q16" s="93" t="s">
        <v>1344</v>
      </c>
      <c r="R16" s="63">
        <v>17</v>
      </c>
      <c r="S16" s="63">
        <v>0</v>
      </c>
      <c r="T16" s="55" t="s">
        <v>1050</v>
      </c>
      <c r="U16" s="55" t="s">
        <v>1083</v>
      </c>
      <c r="V16" s="63"/>
      <c r="W16" s="93" t="s">
        <v>1159</v>
      </c>
      <c r="X16" s="52" t="s">
        <v>1090</v>
      </c>
      <c r="Y16" s="305" t="s">
        <v>1054</v>
      </c>
      <c r="Z16" s="247" t="s">
        <v>1336</v>
      </c>
    </row>
    <row r="17" spans="1:26" s="504" customFormat="1" ht="95.25" customHeight="1" x14ac:dyDescent="0.25">
      <c r="A17" s="511" t="s">
        <v>2236</v>
      </c>
      <c r="B17" s="470" t="s">
        <v>2229</v>
      </c>
      <c r="C17" s="470"/>
      <c r="D17" s="58"/>
      <c r="E17" s="500"/>
      <c r="F17" s="501"/>
      <c r="G17" s="58"/>
      <c r="H17" s="59"/>
      <c r="I17" s="59"/>
      <c r="J17" s="382" t="s">
        <v>58</v>
      </c>
      <c r="K17" s="501"/>
      <c r="L17" s="58" t="s">
        <v>2237</v>
      </c>
      <c r="M17" s="664"/>
      <c r="N17" s="58"/>
      <c r="O17" s="59">
        <v>44159</v>
      </c>
      <c r="P17" s="473"/>
      <c r="Q17" s="473" t="s">
        <v>2230</v>
      </c>
      <c r="R17" s="501"/>
      <c r="S17" s="501"/>
      <c r="T17" s="502"/>
      <c r="U17" s="502"/>
      <c r="V17" s="501"/>
      <c r="W17" s="473"/>
      <c r="X17" s="58"/>
      <c r="Y17" s="503" t="s">
        <v>2240</v>
      </c>
      <c r="Z17" s="284"/>
    </row>
    <row r="18" spans="1:26" s="341" customFormat="1" ht="95.25" customHeight="1" x14ac:dyDescent="0.25">
      <c r="A18" s="516" t="s">
        <v>3656</v>
      </c>
      <c r="B18" s="792" t="s">
        <v>3657</v>
      </c>
      <c r="C18" s="792"/>
      <c r="D18" s="52"/>
      <c r="E18" s="152"/>
      <c r="F18" s="63"/>
      <c r="G18" s="52"/>
      <c r="H18" s="53"/>
      <c r="I18" s="53"/>
      <c r="J18" s="792"/>
      <c r="K18" s="63"/>
      <c r="L18" s="52"/>
      <c r="M18" s="52"/>
      <c r="N18" s="52"/>
      <c r="O18" s="53">
        <v>45491</v>
      </c>
      <c r="P18" s="93"/>
      <c r="Q18" s="93" t="s">
        <v>2736</v>
      </c>
      <c r="R18" s="63"/>
      <c r="S18" s="63"/>
      <c r="T18" s="55"/>
      <c r="U18" s="55"/>
      <c r="V18" s="63"/>
      <c r="W18" s="93"/>
      <c r="X18" s="52"/>
      <c r="Y18" s="429"/>
      <c r="Z18" s="339"/>
    </row>
    <row r="19" spans="1:26" s="300" customFormat="1" ht="60" x14ac:dyDescent="0.25">
      <c r="A19" s="109">
        <v>12</v>
      </c>
      <c r="B19" s="110" t="s">
        <v>18</v>
      </c>
      <c r="C19" s="97" t="s">
        <v>16</v>
      </c>
      <c r="D19" s="34" t="s">
        <v>1064</v>
      </c>
      <c r="E19" s="111">
        <v>43431</v>
      </c>
      <c r="F19" s="109" t="s">
        <v>1065</v>
      </c>
      <c r="G19" s="34" t="s">
        <v>1066</v>
      </c>
      <c r="H19" s="96">
        <v>43405</v>
      </c>
      <c r="I19" s="96">
        <v>55153</v>
      </c>
      <c r="J19" s="97" t="s">
        <v>58</v>
      </c>
      <c r="K19" s="109"/>
      <c r="L19" s="52" t="s">
        <v>1067</v>
      </c>
      <c r="M19" s="52" t="s">
        <v>1118</v>
      </c>
      <c r="N19" s="52" t="s">
        <v>1117</v>
      </c>
      <c r="O19" s="53">
        <v>43459</v>
      </c>
      <c r="P19" s="53">
        <v>43405</v>
      </c>
      <c r="Q19" s="52" t="s">
        <v>1149</v>
      </c>
      <c r="R19" s="63">
        <v>4</v>
      </c>
      <c r="S19" s="63">
        <v>0</v>
      </c>
      <c r="T19" s="55" t="s">
        <v>1050</v>
      </c>
      <c r="U19" s="52" t="s">
        <v>1115</v>
      </c>
      <c r="V19" s="63"/>
      <c r="W19" s="93" t="s">
        <v>1151</v>
      </c>
      <c r="X19" s="52" t="s">
        <v>1116</v>
      </c>
      <c r="Y19" s="305" t="s">
        <v>1119</v>
      </c>
      <c r="Z19" s="34" t="s">
        <v>1143</v>
      </c>
    </row>
    <row r="20" spans="1:26" s="300" customFormat="1" ht="55.5" customHeight="1" x14ac:dyDescent="0.25">
      <c r="A20" s="109">
        <v>13</v>
      </c>
      <c r="B20" s="34" t="s">
        <v>103</v>
      </c>
      <c r="C20" s="34" t="s">
        <v>16</v>
      </c>
      <c r="D20" s="34" t="s">
        <v>1274</v>
      </c>
      <c r="E20" s="96">
        <v>43539</v>
      </c>
      <c r="F20" s="263" t="s">
        <v>1272</v>
      </c>
      <c r="G20" s="34" t="s">
        <v>1273</v>
      </c>
      <c r="H20" s="96">
        <v>43556</v>
      </c>
      <c r="I20" s="96">
        <v>47208</v>
      </c>
      <c r="J20" s="34" t="s">
        <v>471</v>
      </c>
      <c r="K20" s="34"/>
      <c r="L20" s="52" t="s">
        <v>1271</v>
      </c>
      <c r="M20" s="52" t="s">
        <v>1288</v>
      </c>
      <c r="N20" s="52" t="s">
        <v>1287</v>
      </c>
      <c r="O20" s="53">
        <v>43579</v>
      </c>
      <c r="P20" s="61">
        <v>43670</v>
      </c>
      <c r="Q20" s="52" t="s">
        <v>1343</v>
      </c>
      <c r="R20" s="63">
        <v>14</v>
      </c>
      <c r="S20" s="63">
        <v>0</v>
      </c>
      <c r="T20" s="63">
        <v>105.25</v>
      </c>
      <c r="U20" s="63">
        <v>1473.5</v>
      </c>
      <c r="V20" s="63"/>
      <c r="W20" s="93" t="s">
        <v>1525</v>
      </c>
      <c r="X20" s="52" t="s">
        <v>1526</v>
      </c>
      <c r="Y20" s="305"/>
    </row>
    <row r="21" spans="1:26" s="341" customFormat="1" ht="90" x14ac:dyDescent="0.25">
      <c r="A21" s="109">
        <v>14</v>
      </c>
      <c r="B21" s="34" t="s">
        <v>103</v>
      </c>
      <c r="C21" s="34" t="s">
        <v>16</v>
      </c>
      <c r="D21" s="34" t="s">
        <v>1457</v>
      </c>
      <c r="E21" s="111">
        <v>43697</v>
      </c>
      <c r="F21" s="351" t="s">
        <v>700</v>
      </c>
      <c r="G21" s="34" t="s">
        <v>1499</v>
      </c>
      <c r="H21" s="96">
        <v>43678</v>
      </c>
      <c r="I21" s="96">
        <v>47361</v>
      </c>
      <c r="J21" s="34" t="s">
        <v>471</v>
      </c>
      <c r="K21" s="109"/>
      <c r="L21" s="52" t="s">
        <v>913</v>
      </c>
      <c r="M21" s="52" t="s">
        <v>1502</v>
      </c>
      <c r="N21" s="52" t="s">
        <v>1503</v>
      </c>
      <c r="O21" s="61">
        <v>43747</v>
      </c>
      <c r="P21" s="61">
        <v>43839</v>
      </c>
      <c r="Q21" s="52" t="s">
        <v>1715</v>
      </c>
      <c r="R21" s="63">
        <v>11</v>
      </c>
      <c r="S21" s="63">
        <v>0</v>
      </c>
      <c r="T21" s="63">
        <v>105.25</v>
      </c>
      <c r="U21" s="63">
        <f>T21*R21</f>
        <v>1157.75</v>
      </c>
      <c r="V21" s="63"/>
      <c r="W21" s="93" t="s">
        <v>1830</v>
      </c>
      <c r="X21" s="99" t="s">
        <v>1827</v>
      </c>
      <c r="Y21" s="340" t="s">
        <v>1531</v>
      </c>
    </row>
    <row r="22" spans="1:26" s="341" customFormat="1" ht="60" x14ac:dyDescent="0.25">
      <c r="A22" s="109">
        <v>15</v>
      </c>
      <c r="B22" s="34" t="s">
        <v>103</v>
      </c>
      <c r="C22" s="34" t="s">
        <v>16</v>
      </c>
      <c r="D22" s="109" t="s">
        <v>1458</v>
      </c>
      <c r="E22" s="111">
        <v>43697</v>
      </c>
      <c r="F22" s="352" t="s">
        <v>700</v>
      </c>
      <c r="G22" s="34" t="s">
        <v>1500</v>
      </c>
      <c r="H22" s="111">
        <v>43678</v>
      </c>
      <c r="I22" s="111">
        <v>47330</v>
      </c>
      <c r="J22" s="34" t="s">
        <v>471</v>
      </c>
      <c r="K22" s="353">
        <v>47330</v>
      </c>
      <c r="L22" s="52" t="s">
        <v>913</v>
      </c>
      <c r="M22" s="52" t="s">
        <v>1501</v>
      </c>
      <c r="N22" s="52" t="s">
        <v>1504</v>
      </c>
      <c r="O22" s="61">
        <v>43734</v>
      </c>
      <c r="P22" s="61">
        <v>43825</v>
      </c>
      <c r="Q22" s="52" t="s">
        <v>1624</v>
      </c>
      <c r="R22" s="63">
        <v>8</v>
      </c>
      <c r="S22" s="63">
        <v>1</v>
      </c>
      <c r="T22" s="63">
        <v>105.25</v>
      </c>
      <c r="U22" s="63">
        <f>(T22*R22)+T22*S22</f>
        <v>947.25</v>
      </c>
      <c r="V22" s="63"/>
      <c r="W22" s="93" t="s">
        <v>1803</v>
      </c>
      <c r="X22" s="93" t="s">
        <v>1827</v>
      </c>
      <c r="Y22" s="340" t="s">
        <v>1531</v>
      </c>
    </row>
    <row r="23" spans="1:26" s="341" customFormat="1" ht="45" x14ac:dyDescent="0.25">
      <c r="A23" s="63">
        <v>16</v>
      </c>
      <c r="B23" s="63" t="s">
        <v>319</v>
      </c>
      <c r="C23" s="52" t="s">
        <v>16</v>
      </c>
      <c r="D23" s="63" t="s">
        <v>1883</v>
      </c>
      <c r="E23" s="152">
        <v>43906</v>
      </c>
      <c r="F23" s="428" t="s">
        <v>1969</v>
      </c>
      <c r="G23" s="52" t="s">
        <v>1884</v>
      </c>
      <c r="H23" s="152">
        <v>43905</v>
      </c>
      <c r="I23" s="152">
        <v>61801</v>
      </c>
      <c r="J23" s="52" t="s">
        <v>471</v>
      </c>
      <c r="K23" s="63"/>
      <c r="L23" s="52"/>
      <c r="M23" s="52" t="s">
        <v>1966</v>
      </c>
      <c r="N23" s="52" t="s">
        <v>1967</v>
      </c>
      <c r="O23" s="53">
        <v>43971</v>
      </c>
      <c r="P23" s="53">
        <v>44063</v>
      </c>
      <c r="Q23" s="63"/>
      <c r="R23" s="63">
        <v>11</v>
      </c>
      <c r="S23" s="63">
        <v>0</v>
      </c>
      <c r="T23" s="63">
        <v>105.25</v>
      </c>
      <c r="U23" s="63">
        <v>1157.75</v>
      </c>
      <c r="V23" s="63"/>
      <c r="W23" s="174" t="s">
        <v>2356</v>
      </c>
      <c r="X23" s="52" t="s">
        <v>1968</v>
      </c>
      <c r="Y23" s="429" t="s">
        <v>2053</v>
      </c>
    </row>
    <row r="24" spans="1:26" s="341" customFormat="1" ht="72.75" customHeight="1" x14ac:dyDescent="0.25">
      <c r="A24" s="63">
        <v>17</v>
      </c>
      <c r="B24" s="52" t="s">
        <v>103</v>
      </c>
      <c r="C24" s="52" t="s">
        <v>16</v>
      </c>
      <c r="D24" s="63" t="s">
        <v>1970</v>
      </c>
      <c r="E24" s="152">
        <v>43936</v>
      </c>
      <c r="F24" s="63" t="s">
        <v>1971</v>
      </c>
      <c r="G24" s="52" t="s">
        <v>1972</v>
      </c>
      <c r="H24" s="152">
        <v>43952</v>
      </c>
      <c r="I24" s="152">
        <v>47848</v>
      </c>
      <c r="J24" s="52" t="s">
        <v>471</v>
      </c>
      <c r="K24" s="63"/>
      <c r="L24" s="52" t="s">
        <v>913</v>
      </c>
      <c r="M24" s="52" t="s">
        <v>2055</v>
      </c>
      <c r="N24" s="52" t="s">
        <v>2054</v>
      </c>
      <c r="O24" s="53">
        <v>44015</v>
      </c>
      <c r="P24" s="53">
        <v>44107</v>
      </c>
      <c r="Q24" s="63"/>
      <c r="R24" s="63"/>
      <c r="S24" s="63">
        <v>45</v>
      </c>
      <c r="T24" s="63">
        <v>105.25</v>
      </c>
      <c r="U24" s="63">
        <v>4736.25</v>
      </c>
      <c r="V24" s="63"/>
      <c r="W24" s="174" t="s">
        <v>2356</v>
      </c>
      <c r="X24" s="63" t="s">
        <v>1826</v>
      </c>
      <c r="Y24" s="429" t="s">
        <v>2068</v>
      </c>
    </row>
    <row r="25" spans="1:26" s="341" customFormat="1" ht="75" x14ac:dyDescent="0.25">
      <c r="A25" s="63">
        <v>18</v>
      </c>
      <c r="B25" s="52" t="s">
        <v>103</v>
      </c>
      <c r="C25" s="52" t="s">
        <v>16</v>
      </c>
      <c r="D25" s="63" t="s">
        <v>1973</v>
      </c>
      <c r="E25" s="152">
        <v>43936</v>
      </c>
      <c r="F25" s="63" t="s">
        <v>1974</v>
      </c>
      <c r="G25" s="52" t="s">
        <v>1979</v>
      </c>
      <c r="H25" s="152">
        <v>43952</v>
      </c>
      <c r="I25" s="152">
        <v>47848</v>
      </c>
      <c r="J25" s="52" t="s">
        <v>471</v>
      </c>
      <c r="K25" s="63"/>
      <c r="L25" s="52" t="s">
        <v>913</v>
      </c>
      <c r="M25" s="52" t="s">
        <v>2056</v>
      </c>
      <c r="N25" s="52" t="s">
        <v>2057</v>
      </c>
      <c r="O25" s="53">
        <v>44007</v>
      </c>
      <c r="P25" s="53">
        <v>44099</v>
      </c>
      <c r="Q25" s="63"/>
      <c r="R25" s="63">
        <v>8</v>
      </c>
      <c r="S25" s="63"/>
      <c r="T25" s="63">
        <v>105.25</v>
      </c>
      <c r="U25" s="63">
        <v>842</v>
      </c>
      <c r="V25" s="63"/>
      <c r="W25" s="174" t="s">
        <v>2356</v>
      </c>
      <c r="X25" s="63" t="s">
        <v>1826</v>
      </c>
      <c r="Y25" s="429" t="s">
        <v>2068</v>
      </c>
    </row>
    <row r="26" spans="1:26" ht="90" x14ac:dyDescent="0.25">
      <c r="A26" s="728">
        <v>19</v>
      </c>
      <c r="B26" s="34" t="s">
        <v>103</v>
      </c>
      <c r="C26" s="34" t="s">
        <v>16</v>
      </c>
      <c r="D26" s="163" t="s">
        <v>1975</v>
      </c>
      <c r="E26" s="39">
        <v>43936</v>
      </c>
      <c r="F26" s="163" t="s">
        <v>1976</v>
      </c>
      <c r="G26" s="368" t="s">
        <v>1980</v>
      </c>
      <c r="H26" s="39">
        <v>43952</v>
      </c>
      <c r="I26" s="39">
        <v>47848</v>
      </c>
      <c r="J26" s="34" t="s">
        <v>471</v>
      </c>
      <c r="K26" s="163" t="s">
        <v>2099</v>
      </c>
      <c r="L26" s="58" t="s">
        <v>913</v>
      </c>
      <c r="M26" s="368"/>
      <c r="N26" s="368"/>
      <c r="O26" s="368"/>
      <c r="P26" s="368"/>
      <c r="Q26" s="163"/>
      <c r="R26" s="163"/>
      <c r="S26" s="163"/>
      <c r="T26" s="163"/>
      <c r="U26" s="163"/>
      <c r="V26" s="163"/>
      <c r="W26" s="460"/>
      <c r="X26" s="163"/>
    </row>
    <row r="27" spans="1:26" ht="60" x14ac:dyDescent="0.25">
      <c r="A27" s="728">
        <v>20</v>
      </c>
      <c r="B27" s="34" t="s">
        <v>103</v>
      </c>
      <c r="C27" s="34" t="s">
        <v>16</v>
      </c>
      <c r="D27" s="163" t="s">
        <v>1977</v>
      </c>
      <c r="E27" s="39">
        <v>43936</v>
      </c>
      <c r="F27" s="163" t="s">
        <v>1978</v>
      </c>
      <c r="G27" s="368" t="s">
        <v>1981</v>
      </c>
      <c r="H27" s="39">
        <v>43952</v>
      </c>
      <c r="I27" s="39">
        <v>47848</v>
      </c>
      <c r="J27" s="34" t="s">
        <v>471</v>
      </c>
      <c r="K27" s="163" t="s">
        <v>2100</v>
      </c>
      <c r="L27" s="34" t="s">
        <v>471</v>
      </c>
      <c r="M27" s="368"/>
      <c r="N27" s="368"/>
      <c r="O27" s="368"/>
      <c r="P27" s="368"/>
      <c r="Q27" s="163"/>
      <c r="R27" s="163"/>
      <c r="S27" s="163"/>
      <c r="T27" s="163"/>
      <c r="U27" s="163"/>
      <c r="V27" s="163"/>
      <c r="W27" s="460"/>
      <c r="X27" s="163"/>
    </row>
    <row r="28" spans="1:26" s="341" customFormat="1" ht="60" x14ac:dyDescent="0.25">
      <c r="A28" s="63">
        <v>21</v>
      </c>
      <c r="B28" s="52" t="s">
        <v>103</v>
      </c>
      <c r="C28" s="52" t="s">
        <v>16</v>
      </c>
      <c r="D28" s="63" t="s">
        <v>1984</v>
      </c>
      <c r="E28" s="152">
        <v>43936</v>
      </c>
      <c r="F28" s="63" t="s">
        <v>1983</v>
      </c>
      <c r="G28" s="52" t="s">
        <v>1982</v>
      </c>
      <c r="H28" s="152">
        <v>43952</v>
      </c>
      <c r="I28" s="152">
        <v>47848</v>
      </c>
      <c r="J28" s="52" t="s">
        <v>471</v>
      </c>
      <c r="K28" s="63"/>
      <c r="L28" s="52" t="s">
        <v>471</v>
      </c>
      <c r="M28" s="52" t="s">
        <v>2058</v>
      </c>
      <c r="N28" s="52" t="s">
        <v>2059</v>
      </c>
      <c r="O28" s="53">
        <v>44015</v>
      </c>
      <c r="P28" s="53">
        <v>44107</v>
      </c>
      <c r="Q28" s="63"/>
      <c r="R28" s="63">
        <v>13</v>
      </c>
      <c r="S28" s="63"/>
      <c r="T28" s="63">
        <v>105.25</v>
      </c>
      <c r="U28" s="63">
        <v>1368.25</v>
      </c>
      <c r="V28" s="63"/>
      <c r="W28" s="174" t="s">
        <v>2356</v>
      </c>
      <c r="X28" s="63" t="s">
        <v>1826</v>
      </c>
      <c r="Y28" s="429" t="s">
        <v>2068</v>
      </c>
    </row>
    <row r="29" spans="1:26" s="341" customFormat="1" ht="45" x14ac:dyDescent="0.25">
      <c r="A29" s="63">
        <v>23</v>
      </c>
      <c r="B29" s="63" t="s">
        <v>103</v>
      </c>
      <c r="C29" s="52" t="s">
        <v>16</v>
      </c>
      <c r="D29" s="52" t="s">
        <v>2107</v>
      </c>
      <c r="E29" s="152">
        <v>43999</v>
      </c>
      <c r="F29" s="63" t="s">
        <v>2108</v>
      </c>
      <c r="G29" s="52" t="s">
        <v>2109</v>
      </c>
      <c r="H29" s="152">
        <v>43983</v>
      </c>
      <c r="I29" s="152">
        <v>47848</v>
      </c>
      <c r="J29" s="52" t="s">
        <v>471</v>
      </c>
      <c r="K29" s="63"/>
      <c r="L29" s="52" t="s">
        <v>913</v>
      </c>
      <c r="M29" s="52" t="s">
        <v>2115</v>
      </c>
      <c r="N29" s="52" t="s">
        <v>2116</v>
      </c>
      <c r="O29" s="53">
        <v>44028</v>
      </c>
      <c r="P29" s="53">
        <v>44120</v>
      </c>
      <c r="Q29" s="63"/>
      <c r="R29" s="63">
        <v>19</v>
      </c>
      <c r="S29" s="63"/>
      <c r="T29" s="63">
        <v>105.25</v>
      </c>
      <c r="U29" s="63">
        <v>1999.75</v>
      </c>
      <c r="V29" s="63"/>
      <c r="W29" s="174" t="s">
        <v>2356</v>
      </c>
      <c r="X29" s="63" t="s">
        <v>1826</v>
      </c>
      <c r="Y29" s="429" t="s">
        <v>2121</v>
      </c>
    </row>
    <row r="30" spans="1:26" s="341" customFormat="1" ht="45" x14ac:dyDescent="0.25">
      <c r="A30" s="63">
        <v>24</v>
      </c>
      <c r="B30" s="517" t="s">
        <v>18</v>
      </c>
      <c r="C30" s="517" t="s">
        <v>16</v>
      </c>
      <c r="D30" s="63" t="s">
        <v>2203</v>
      </c>
      <c r="E30" s="152">
        <v>44125</v>
      </c>
      <c r="F30" s="354">
        <v>0.47569444444444442</v>
      </c>
      <c r="G30" s="63" t="s">
        <v>2204</v>
      </c>
      <c r="H30" s="152">
        <v>44116</v>
      </c>
      <c r="I30" s="152">
        <v>47848</v>
      </c>
      <c r="J30" s="52" t="s">
        <v>471</v>
      </c>
      <c r="K30" s="63"/>
      <c r="L30" s="52" t="s">
        <v>2243</v>
      </c>
      <c r="M30" s="63" t="s">
        <v>2247</v>
      </c>
      <c r="N30" s="63" t="s">
        <v>2248</v>
      </c>
      <c r="O30" s="53">
        <v>44196</v>
      </c>
      <c r="P30" s="63" t="s">
        <v>484</v>
      </c>
      <c r="Q30" s="63"/>
      <c r="R30" s="63">
        <v>8</v>
      </c>
      <c r="S30" s="63"/>
      <c r="T30" s="63">
        <v>105.25</v>
      </c>
      <c r="U30" s="63">
        <v>842</v>
      </c>
      <c r="V30" s="63"/>
      <c r="W30" s="174" t="s">
        <v>2355</v>
      </c>
      <c r="X30" s="63" t="s">
        <v>1826</v>
      </c>
      <c r="Y30" s="429" t="s">
        <v>2251</v>
      </c>
    </row>
    <row r="31" spans="1:26" s="341" customFormat="1" ht="45" x14ac:dyDescent="0.25">
      <c r="A31" s="63">
        <v>25</v>
      </c>
      <c r="B31" s="517" t="s">
        <v>18</v>
      </c>
      <c r="C31" s="517" t="s">
        <v>16</v>
      </c>
      <c r="D31" s="63" t="s">
        <v>2212</v>
      </c>
      <c r="E31" s="152">
        <v>44141</v>
      </c>
      <c r="F31" s="354">
        <v>0.57986111111111105</v>
      </c>
      <c r="G31" s="63" t="s">
        <v>2215</v>
      </c>
      <c r="H31" s="152">
        <v>44141</v>
      </c>
      <c r="I31" s="152">
        <v>47848</v>
      </c>
      <c r="J31" s="52" t="s">
        <v>471</v>
      </c>
      <c r="K31" s="63"/>
      <c r="L31" s="52" t="s">
        <v>2243</v>
      </c>
      <c r="M31" s="63" t="s">
        <v>2244</v>
      </c>
      <c r="N31" s="63" t="s">
        <v>2245</v>
      </c>
      <c r="O31" s="53">
        <v>44196</v>
      </c>
      <c r="P31" s="63" t="s">
        <v>484</v>
      </c>
      <c r="Q31" s="63"/>
      <c r="R31" s="63">
        <v>125</v>
      </c>
      <c r="S31" s="63"/>
      <c r="T31" s="63">
        <v>105.25</v>
      </c>
      <c r="U31" s="518">
        <v>13156.25</v>
      </c>
      <c r="V31" s="63"/>
      <c r="W31" s="174" t="s">
        <v>2355</v>
      </c>
      <c r="X31" s="63" t="s">
        <v>1826</v>
      </c>
      <c r="Y31" s="429" t="s">
        <v>2246</v>
      </c>
    </row>
    <row r="32" spans="1:26" s="341" customFormat="1" ht="45" x14ac:dyDescent="0.25">
      <c r="A32" s="541" t="s">
        <v>2337</v>
      </c>
      <c r="B32" s="540" t="s">
        <v>18</v>
      </c>
      <c r="C32" s="540" t="s">
        <v>16</v>
      </c>
      <c r="D32" s="63" t="s">
        <v>2338</v>
      </c>
      <c r="E32" s="152">
        <v>44284</v>
      </c>
      <c r="F32" s="354">
        <v>0.47916666666666669</v>
      </c>
      <c r="G32" s="63"/>
      <c r="H32" s="152">
        <v>44141</v>
      </c>
      <c r="I32" s="152">
        <v>45291</v>
      </c>
      <c r="J32" s="52" t="s">
        <v>2339</v>
      </c>
      <c r="K32" s="63"/>
      <c r="L32" s="52"/>
      <c r="M32" s="63" t="s">
        <v>2308</v>
      </c>
      <c r="N32" s="63"/>
      <c r="O32" s="53">
        <v>44306</v>
      </c>
      <c r="P32" s="63"/>
      <c r="Q32" s="63"/>
      <c r="R32" s="63"/>
      <c r="S32" s="63"/>
      <c r="T32" s="63"/>
      <c r="U32" s="518"/>
      <c r="V32" s="63"/>
      <c r="W32" s="459"/>
      <c r="X32" s="63"/>
      <c r="Y32" s="429" t="s">
        <v>2364</v>
      </c>
    </row>
    <row r="33" spans="1:25" s="304" customFormat="1" ht="66" x14ac:dyDescent="0.25">
      <c r="A33" s="112">
        <v>26</v>
      </c>
      <c r="B33" s="712" t="s">
        <v>2216</v>
      </c>
      <c r="C33" s="711" t="s">
        <v>1034</v>
      </c>
      <c r="D33" s="713" t="s">
        <v>2217</v>
      </c>
      <c r="E33" s="714">
        <v>44134</v>
      </c>
      <c r="F33" s="715" t="s">
        <v>2218</v>
      </c>
      <c r="G33" s="716" t="s">
        <v>2219</v>
      </c>
      <c r="H33" s="714">
        <v>44136</v>
      </c>
      <c r="I33" s="714">
        <v>55153</v>
      </c>
      <c r="J33" s="711" t="s">
        <v>2220</v>
      </c>
      <c r="K33" s="711" t="s">
        <v>3285</v>
      </c>
      <c r="L33" s="717" t="s">
        <v>2224</v>
      </c>
      <c r="M33" s="112" t="s">
        <v>2221</v>
      </c>
      <c r="N33" s="112" t="s">
        <v>2222</v>
      </c>
      <c r="O33" s="711" t="s">
        <v>2225</v>
      </c>
      <c r="P33" s="112" t="s">
        <v>484</v>
      </c>
      <c r="Q33" s="112"/>
      <c r="R33" s="112">
        <v>8</v>
      </c>
      <c r="S33" s="112"/>
      <c r="T33" s="112">
        <v>105.25</v>
      </c>
      <c r="U33" s="112">
        <v>842</v>
      </c>
      <c r="V33" s="112"/>
      <c r="W33" s="232" t="s">
        <v>1017</v>
      </c>
      <c r="X33" s="112"/>
      <c r="Y33" s="548" t="s">
        <v>2223</v>
      </c>
    </row>
    <row r="34" spans="1:25" s="304" customFormat="1" ht="45" x14ac:dyDescent="0.25">
      <c r="A34" s="112">
        <v>27</v>
      </c>
      <c r="B34" s="112" t="s">
        <v>103</v>
      </c>
      <c r="C34" s="547" t="s">
        <v>16</v>
      </c>
      <c r="D34" s="112" t="s">
        <v>2340</v>
      </c>
      <c r="E34" s="149">
        <v>44285</v>
      </c>
      <c r="F34" s="112" t="s">
        <v>2341</v>
      </c>
      <c r="G34" s="547" t="s">
        <v>2342</v>
      </c>
      <c r="H34" s="149">
        <v>44287</v>
      </c>
      <c r="I34" s="149">
        <v>48213</v>
      </c>
      <c r="J34" s="547" t="s">
        <v>471</v>
      </c>
      <c r="K34" s="547" t="s">
        <v>2409</v>
      </c>
      <c r="L34" s="547" t="s">
        <v>2343</v>
      </c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548"/>
    </row>
    <row r="35" spans="1:25" s="304" customFormat="1" ht="60" x14ac:dyDescent="0.25">
      <c r="A35" s="112">
        <v>28</v>
      </c>
      <c r="B35" s="112" t="s">
        <v>103</v>
      </c>
      <c r="C35" s="804" t="s">
        <v>16</v>
      </c>
      <c r="D35" s="112" t="s">
        <v>2410</v>
      </c>
      <c r="E35" s="149">
        <v>44334</v>
      </c>
      <c r="F35" s="112" t="s">
        <v>2284</v>
      </c>
      <c r="G35" s="804" t="s">
        <v>2411</v>
      </c>
      <c r="H35" s="149">
        <v>44287</v>
      </c>
      <c r="I35" s="149">
        <v>48213</v>
      </c>
      <c r="J35" s="804" t="s">
        <v>471</v>
      </c>
      <c r="K35" s="804"/>
      <c r="L35" s="804" t="s">
        <v>2343</v>
      </c>
      <c r="M35" s="112" t="s">
        <v>2450</v>
      </c>
      <c r="N35" s="112" t="s">
        <v>2451</v>
      </c>
      <c r="O35" s="107">
        <v>44391</v>
      </c>
      <c r="P35" s="149">
        <v>44483</v>
      </c>
      <c r="Q35" s="112"/>
      <c r="R35" s="112">
        <v>20</v>
      </c>
      <c r="S35" s="112"/>
      <c r="T35" s="112">
        <v>105.25</v>
      </c>
      <c r="U35" s="112">
        <v>2105</v>
      </c>
      <c r="V35" s="112"/>
      <c r="W35" s="115" t="s">
        <v>2987</v>
      </c>
      <c r="X35" s="112"/>
      <c r="Y35" s="548" t="s">
        <v>2452</v>
      </c>
    </row>
    <row r="36" spans="1:25" s="304" customFormat="1" x14ac:dyDescent="0.25">
      <c r="A36" s="112" t="s">
        <v>2864</v>
      </c>
      <c r="B36" s="112" t="s">
        <v>103</v>
      </c>
      <c r="C36" s="804"/>
      <c r="D36" s="112"/>
      <c r="E36" s="149"/>
      <c r="F36" s="112"/>
      <c r="G36" s="804"/>
      <c r="H36" s="149"/>
      <c r="I36" s="149"/>
      <c r="J36" s="804"/>
      <c r="K36" s="804"/>
      <c r="L36" s="804"/>
      <c r="M36" s="112" t="s">
        <v>2308</v>
      </c>
      <c r="N36" s="112"/>
      <c r="O36" s="107">
        <v>44784</v>
      </c>
      <c r="P36" s="149"/>
      <c r="Q36" s="112"/>
      <c r="R36" s="112">
        <v>21</v>
      </c>
      <c r="S36" s="112"/>
      <c r="T36" s="112">
        <v>105.25</v>
      </c>
      <c r="U36" s="112">
        <v>2210.25</v>
      </c>
      <c r="V36" s="112"/>
      <c r="W36" s="115" t="s">
        <v>2821</v>
      </c>
      <c r="X36" s="112"/>
      <c r="Y36" s="548"/>
    </row>
    <row r="37" spans="1:25" s="304" customFormat="1" ht="30" x14ac:dyDescent="0.25">
      <c r="A37" s="112"/>
      <c r="B37" s="112" t="s">
        <v>103</v>
      </c>
      <c r="C37" s="804"/>
      <c r="D37" s="112"/>
      <c r="E37" s="149"/>
      <c r="F37" s="112"/>
      <c r="G37" s="804"/>
      <c r="H37" s="149"/>
      <c r="I37" s="149"/>
      <c r="J37" s="804"/>
      <c r="K37" s="804"/>
      <c r="L37" s="804"/>
      <c r="M37" s="804" t="s">
        <v>2736</v>
      </c>
      <c r="N37" s="112"/>
      <c r="O37" s="107">
        <v>45580</v>
      </c>
      <c r="P37" s="149"/>
      <c r="Q37" s="112"/>
      <c r="R37" s="112"/>
      <c r="S37" s="112"/>
      <c r="T37" s="112"/>
      <c r="U37" s="112"/>
      <c r="V37" s="112"/>
      <c r="W37" s="115"/>
      <c r="X37" s="112"/>
      <c r="Y37" s="548" t="s">
        <v>3833</v>
      </c>
    </row>
    <row r="38" spans="1:25" s="341" customFormat="1" ht="60" x14ac:dyDescent="0.25">
      <c r="A38" s="63">
        <v>29</v>
      </c>
      <c r="B38" s="63" t="s">
        <v>103</v>
      </c>
      <c r="C38" s="52" t="s">
        <v>16</v>
      </c>
      <c r="D38" s="63" t="s">
        <v>2458</v>
      </c>
      <c r="E38" s="152">
        <v>44347</v>
      </c>
      <c r="F38" s="63" t="s">
        <v>1652</v>
      </c>
      <c r="G38" s="52" t="s">
        <v>2459</v>
      </c>
      <c r="H38" s="152">
        <v>44287</v>
      </c>
      <c r="I38" s="152">
        <v>48213</v>
      </c>
      <c r="J38" s="52" t="s">
        <v>471</v>
      </c>
      <c r="K38" s="63"/>
      <c r="L38" s="52" t="s">
        <v>2343</v>
      </c>
      <c r="M38" s="63" t="s">
        <v>2563</v>
      </c>
      <c r="N38" s="63" t="s">
        <v>2564</v>
      </c>
      <c r="O38" s="53">
        <v>44393</v>
      </c>
      <c r="P38" s="152">
        <v>44485</v>
      </c>
      <c r="Q38" s="63"/>
      <c r="R38" s="63">
        <v>28</v>
      </c>
      <c r="S38" s="63"/>
      <c r="T38" s="63">
        <v>105.25</v>
      </c>
      <c r="U38" s="63">
        <v>2947</v>
      </c>
      <c r="V38" s="63"/>
      <c r="W38" s="93" t="s">
        <v>2821</v>
      </c>
      <c r="X38" s="63"/>
      <c r="Y38" s="429" t="s">
        <v>2565</v>
      </c>
    </row>
    <row r="39" spans="1:25" s="341" customFormat="1" ht="45" x14ac:dyDescent="0.25">
      <c r="A39" s="63">
        <v>30</v>
      </c>
      <c r="B39" s="63" t="s">
        <v>103</v>
      </c>
      <c r="C39" s="52" t="s">
        <v>16</v>
      </c>
      <c r="D39" s="63" t="s">
        <v>2462</v>
      </c>
      <c r="E39" s="152">
        <v>44347</v>
      </c>
      <c r="F39" s="63" t="s">
        <v>1652</v>
      </c>
      <c r="G39" s="52" t="s">
        <v>2463</v>
      </c>
      <c r="H39" s="152">
        <v>44287</v>
      </c>
      <c r="I39" s="152">
        <v>48213</v>
      </c>
      <c r="J39" s="52" t="s">
        <v>471</v>
      </c>
      <c r="K39" s="63"/>
      <c r="L39" s="52" t="s">
        <v>2343</v>
      </c>
      <c r="M39" s="63" t="s">
        <v>2559</v>
      </c>
      <c r="N39" s="63" t="s">
        <v>2560</v>
      </c>
      <c r="O39" s="53">
        <v>44393</v>
      </c>
      <c r="P39" s="152">
        <v>44485</v>
      </c>
      <c r="Q39" s="63"/>
      <c r="R39" s="63">
        <v>2</v>
      </c>
      <c r="S39" s="63"/>
      <c r="T39" s="63">
        <v>105.25</v>
      </c>
      <c r="U39" s="63">
        <v>210.5</v>
      </c>
      <c r="V39" s="63"/>
      <c r="W39" s="93" t="s">
        <v>2821</v>
      </c>
      <c r="X39" s="63"/>
      <c r="Y39" s="429" t="s">
        <v>2565</v>
      </c>
    </row>
    <row r="40" spans="1:25" s="341" customFormat="1" ht="45" x14ac:dyDescent="0.25">
      <c r="A40" s="63">
        <v>31</v>
      </c>
      <c r="B40" s="63" t="s">
        <v>103</v>
      </c>
      <c r="C40" s="52" t="s">
        <v>16</v>
      </c>
      <c r="D40" s="63" t="s">
        <v>2464</v>
      </c>
      <c r="E40" s="152">
        <v>44347</v>
      </c>
      <c r="F40" s="63" t="s">
        <v>1652</v>
      </c>
      <c r="G40" s="52" t="s">
        <v>2465</v>
      </c>
      <c r="H40" s="152">
        <v>44287</v>
      </c>
      <c r="I40" s="152">
        <v>48213</v>
      </c>
      <c r="J40" s="52" t="s">
        <v>471</v>
      </c>
      <c r="K40" s="63"/>
      <c r="L40" s="52" t="s">
        <v>2343</v>
      </c>
      <c r="M40" s="63" t="s">
        <v>2557</v>
      </c>
      <c r="N40" s="63" t="s">
        <v>2558</v>
      </c>
      <c r="O40" s="53">
        <v>44393</v>
      </c>
      <c r="P40" s="152">
        <v>44485</v>
      </c>
      <c r="Q40" s="63"/>
      <c r="R40" s="63">
        <v>3</v>
      </c>
      <c r="S40" s="63"/>
      <c r="T40" s="63">
        <v>105.25</v>
      </c>
      <c r="U40" s="63">
        <v>315.75</v>
      </c>
      <c r="V40" s="63"/>
      <c r="W40" s="93" t="s">
        <v>2821</v>
      </c>
      <c r="X40" s="63"/>
      <c r="Y40" s="429" t="s">
        <v>2565</v>
      </c>
    </row>
    <row r="41" spans="1:25" s="341" customFormat="1" ht="45" x14ac:dyDescent="0.25">
      <c r="A41" s="63">
        <v>32</v>
      </c>
      <c r="B41" s="63" t="s">
        <v>103</v>
      </c>
      <c r="C41" s="52" t="s">
        <v>16</v>
      </c>
      <c r="D41" s="63" t="s">
        <v>2466</v>
      </c>
      <c r="E41" s="152">
        <v>44347</v>
      </c>
      <c r="F41" s="63" t="s">
        <v>1652</v>
      </c>
      <c r="G41" s="52" t="s">
        <v>2467</v>
      </c>
      <c r="H41" s="152">
        <v>44287</v>
      </c>
      <c r="I41" s="152">
        <v>48213</v>
      </c>
      <c r="J41" s="52" t="s">
        <v>471</v>
      </c>
      <c r="K41" s="63"/>
      <c r="L41" s="52" t="s">
        <v>2343</v>
      </c>
      <c r="M41" s="63" t="s">
        <v>2555</v>
      </c>
      <c r="N41" s="63" t="s">
        <v>2556</v>
      </c>
      <c r="O41" s="53">
        <v>44411</v>
      </c>
      <c r="P41" s="152">
        <v>44503</v>
      </c>
      <c r="Q41" s="63"/>
      <c r="R41" s="63">
        <v>6</v>
      </c>
      <c r="S41" s="63"/>
      <c r="T41" s="63">
        <v>105.25</v>
      </c>
      <c r="U41" s="63">
        <v>631.5</v>
      </c>
      <c r="V41" s="63"/>
      <c r="W41" s="93" t="s">
        <v>2821</v>
      </c>
      <c r="X41" s="63"/>
      <c r="Y41" s="429" t="s">
        <v>2565</v>
      </c>
    </row>
    <row r="42" spans="1:25" s="341" customFormat="1" ht="45" x14ac:dyDescent="0.25">
      <c r="A42" s="63">
        <v>33</v>
      </c>
      <c r="B42" s="63" t="s">
        <v>103</v>
      </c>
      <c r="C42" s="52" t="s">
        <v>16</v>
      </c>
      <c r="D42" s="63" t="s">
        <v>2471</v>
      </c>
      <c r="E42" s="152">
        <v>44347</v>
      </c>
      <c r="F42" s="63" t="s">
        <v>1652</v>
      </c>
      <c r="G42" s="52" t="s">
        <v>2472</v>
      </c>
      <c r="H42" s="152">
        <v>44287</v>
      </c>
      <c r="I42" s="152">
        <v>48213</v>
      </c>
      <c r="J42" s="52" t="s">
        <v>471</v>
      </c>
      <c r="K42" s="63"/>
      <c r="L42" s="52" t="s">
        <v>2343</v>
      </c>
      <c r="M42" s="63" t="s">
        <v>2553</v>
      </c>
      <c r="N42" s="63" t="s">
        <v>2554</v>
      </c>
      <c r="O42" s="53">
        <v>44411</v>
      </c>
      <c r="P42" s="152">
        <v>44503</v>
      </c>
      <c r="Q42" s="63"/>
      <c r="R42" s="63">
        <v>1</v>
      </c>
      <c r="S42" s="63"/>
      <c r="T42" s="63">
        <v>105.25</v>
      </c>
      <c r="U42" s="63">
        <v>105.25</v>
      </c>
      <c r="V42" s="63"/>
      <c r="W42" s="93" t="s">
        <v>2821</v>
      </c>
      <c r="X42" s="63"/>
      <c r="Y42" s="429" t="s">
        <v>2565</v>
      </c>
    </row>
    <row r="43" spans="1:25" s="341" customFormat="1" ht="45" x14ac:dyDescent="0.25">
      <c r="A43" s="63">
        <v>34</v>
      </c>
      <c r="B43" s="63" t="s">
        <v>103</v>
      </c>
      <c r="C43" s="52" t="s">
        <v>16</v>
      </c>
      <c r="D43" s="63" t="s">
        <v>2475</v>
      </c>
      <c r="E43" s="152">
        <v>44347</v>
      </c>
      <c r="F43" s="63" t="s">
        <v>1652</v>
      </c>
      <c r="G43" s="52" t="s">
        <v>2476</v>
      </c>
      <c r="H43" s="152">
        <v>44287</v>
      </c>
      <c r="I43" s="152">
        <v>48213</v>
      </c>
      <c r="J43" s="52" t="s">
        <v>471</v>
      </c>
      <c r="K43" s="63"/>
      <c r="L43" s="52" t="s">
        <v>2343</v>
      </c>
      <c r="M43" s="63" t="s">
        <v>2561</v>
      </c>
      <c r="N43" s="63" t="s">
        <v>2562</v>
      </c>
      <c r="O43" s="53">
        <v>44411</v>
      </c>
      <c r="P43" s="152">
        <v>44503</v>
      </c>
      <c r="Q43" s="63"/>
      <c r="R43" s="63">
        <v>3</v>
      </c>
      <c r="S43" s="63"/>
      <c r="T43" s="63">
        <v>105.25</v>
      </c>
      <c r="U43" s="63">
        <v>315.75</v>
      </c>
      <c r="V43" s="63"/>
      <c r="W43" s="93" t="s">
        <v>2821</v>
      </c>
      <c r="X43" s="63"/>
      <c r="Y43" s="429" t="s">
        <v>2565</v>
      </c>
    </row>
    <row r="44" spans="1:25" ht="75" x14ac:dyDescent="0.25">
      <c r="A44" s="1081">
        <v>42</v>
      </c>
      <c r="B44" s="576" t="s">
        <v>2681</v>
      </c>
      <c r="C44" s="575" t="s">
        <v>2682</v>
      </c>
      <c r="D44" s="577" t="s">
        <v>2683</v>
      </c>
      <c r="E44" s="579">
        <v>44438</v>
      </c>
      <c r="F44" s="580" t="s">
        <v>2684</v>
      </c>
      <c r="G44" s="1083" t="s">
        <v>2685</v>
      </c>
      <c r="H44" s="1085">
        <v>44428</v>
      </c>
      <c r="I44" s="1086">
        <v>48060</v>
      </c>
      <c r="J44" s="1021" t="s">
        <v>2686</v>
      </c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</row>
    <row r="45" spans="1:25" ht="47.25" x14ac:dyDescent="0.25">
      <c r="A45" s="1082"/>
      <c r="B45" s="578" t="s">
        <v>2687</v>
      </c>
      <c r="C45" s="578" t="s">
        <v>2688</v>
      </c>
      <c r="D45" s="576">
        <v>1158</v>
      </c>
      <c r="E45" s="579">
        <v>44428</v>
      </c>
      <c r="F45" s="580"/>
      <c r="G45" s="1084"/>
      <c r="H45" s="1082"/>
      <c r="I45" s="1042"/>
      <c r="J45" s="1042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</row>
    <row r="46" spans="1:25" s="341" customFormat="1" ht="45" x14ac:dyDescent="0.25">
      <c r="A46" s="63">
        <v>43</v>
      </c>
      <c r="B46" s="63" t="s">
        <v>319</v>
      </c>
      <c r="C46" s="52" t="s">
        <v>16</v>
      </c>
      <c r="D46" s="63" t="s">
        <v>2759</v>
      </c>
      <c r="E46" s="152">
        <v>44511</v>
      </c>
      <c r="F46" s="63" t="s">
        <v>2284</v>
      </c>
      <c r="G46" s="63" t="s">
        <v>2760</v>
      </c>
      <c r="H46" s="152">
        <v>44560</v>
      </c>
      <c r="I46" s="152">
        <v>48212</v>
      </c>
      <c r="J46" s="52" t="s">
        <v>58</v>
      </c>
      <c r="K46" s="63"/>
      <c r="L46" s="52" t="s">
        <v>2761</v>
      </c>
      <c r="M46" s="63" t="s">
        <v>2799</v>
      </c>
      <c r="N46" s="63" t="s">
        <v>2800</v>
      </c>
      <c r="O46" s="152">
        <v>44587</v>
      </c>
      <c r="P46" s="152">
        <v>44646</v>
      </c>
      <c r="Q46" s="63"/>
      <c r="R46" s="63">
        <v>23</v>
      </c>
      <c r="S46" s="63">
        <v>1</v>
      </c>
      <c r="T46" s="63">
        <v>105.25</v>
      </c>
      <c r="U46" s="63">
        <v>2526</v>
      </c>
      <c r="V46" s="63"/>
      <c r="W46" s="52" t="s">
        <v>3214</v>
      </c>
      <c r="X46" s="63"/>
      <c r="Y46" s="429" t="s">
        <v>2802</v>
      </c>
    </row>
    <row r="47" spans="1:25" s="304" customFormat="1" ht="225" x14ac:dyDescent="0.25">
      <c r="A47" s="112">
        <v>44</v>
      </c>
      <c r="B47" s="721" t="s">
        <v>3024</v>
      </c>
      <c r="C47" s="721" t="s">
        <v>2703</v>
      </c>
      <c r="D47" s="112" t="s">
        <v>3025</v>
      </c>
      <c r="E47" s="149">
        <v>44742</v>
      </c>
      <c r="F47" s="112"/>
      <c r="G47" s="721" t="s">
        <v>3026</v>
      </c>
      <c r="H47" s="149">
        <v>44835</v>
      </c>
      <c r="I47" s="149" t="s">
        <v>653</v>
      </c>
      <c r="J47" s="721" t="s">
        <v>3027</v>
      </c>
      <c r="K47" s="112"/>
      <c r="L47" s="721"/>
      <c r="M47" s="112"/>
      <c r="N47" s="112"/>
      <c r="O47" s="149"/>
      <c r="P47" s="149"/>
      <c r="Q47" s="112"/>
      <c r="R47" s="112"/>
      <c r="S47" s="112"/>
      <c r="T47" s="112"/>
      <c r="U47" s="112"/>
      <c r="V47" s="112"/>
      <c r="W47" s="721"/>
      <c r="X47" s="112"/>
      <c r="Y47" s="548"/>
    </row>
    <row r="48" spans="1:25" s="874" customFormat="1" ht="60" x14ac:dyDescent="0.25">
      <c r="A48" s="839">
        <v>45</v>
      </c>
      <c r="B48" s="815" t="s">
        <v>2300</v>
      </c>
      <c r="C48" s="815" t="s">
        <v>16</v>
      </c>
      <c r="D48" s="839" t="s">
        <v>3092</v>
      </c>
      <c r="E48" s="840">
        <v>44834</v>
      </c>
      <c r="F48" s="839"/>
      <c r="G48" s="815" t="s">
        <v>3093</v>
      </c>
      <c r="H48" s="840">
        <v>44835</v>
      </c>
      <c r="I48" s="840">
        <v>48579</v>
      </c>
      <c r="J48" s="815" t="s">
        <v>58</v>
      </c>
      <c r="K48" s="839"/>
      <c r="L48" s="815"/>
      <c r="M48" s="839"/>
      <c r="N48" s="839" t="s">
        <v>3128</v>
      </c>
      <c r="O48" s="818">
        <v>44893</v>
      </c>
      <c r="P48" s="840"/>
      <c r="Q48" s="839"/>
      <c r="R48" s="839"/>
      <c r="S48" s="839"/>
      <c r="T48" s="839"/>
      <c r="U48" s="839"/>
      <c r="V48" s="839"/>
      <c r="W48" s="815"/>
      <c r="X48" s="839"/>
      <c r="Y48" s="898" t="s">
        <v>3339</v>
      </c>
    </row>
    <row r="49" spans="1:28" s="874" customFormat="1" x14ac:dyDescent="0.25">
      <c r="A49" s="839" t="s">
        <v>2179</v>
      </c>
      <c r="B49" s="815"/>
      <c r="C49" s="815"/>
      <c r="D49" s="839"/>
      <c r="E49" s="840"/>
      <c r="F49" s="839"/>
      <c r="G49" s="815" t="s">
        <v>3329</v>
      </c>
      <c r="H49" s="840"/>
      <c r="I49" s="840"/>
      <c r="J49" s="815"/>
      <c r="K49" s="839"/>
      <c r="L49" s="815"/>
      <c r="M49" s="839"/>
      <c r="N49" s="839" t="s">
        <v>2308</v>
      </c>
      <c r="O49" s="818">
        <v>45093</v>
      </c>
      <c r="P49" s="840"/>
      <c r="Q49" s="839"/>
      <c r="R49" s="839">
        <v>5</v>
      </c>
      <c r="S49" s="839"/>
      <c r="T49" s="839">
        <v>105.25</v>
      </c>
      <c r="U49" s="839">
        <v>526.25</v>
      </c>
      <c r="V49" s="839"/>
      <c r="W49" s="815"/>
      <c r="X49" s="839"/>
      <c r="Y49" s="898"/>
    </row>
    <row r="50" spans="1:28" s="874" customFormat="1" ht="30" x14ac:dyDescent="0.25">
      <c r="A50" s="839" t="s">
        <v>3403</v>
      </c>
      <c r="B50" s="815"/>
      <c r="C50" s="815"/>
      <c r="D50" s="839"/>
      <c r="E50" s="840"/>
      <c r="F50" s="839"/>
      <c r="G50" s="815"/>
      <c r="H50" s="840"/>
      <c r="I50" s="840"/>
      <c r="J50" s="815"/>
      <c r="K50" s="839"/>
      <c r="L50" s="815"/>
      <c r="M50" s="839"/>
      <c r="N50" s="839" t="s">
        <v>3022</v>
      </c>
      <c r="O50" s="818" t="s">
        <v>3408</v>
      </c>
      <c r="P50" s="840"/>
      <c r="Q50" s="839"/>
      <c r="R50" s="839">
        <v>4</v>
      </c>
      <c r="S50" s="839"/>
      <c r="T50" s="839">
        <v>105.25</v>
      </c>
      <c r="U50" s="839">
        <v>421</v>
      </c>
      <c r="V50" s="839"/>
      <c r="W50" s="815"/>
      <c r="X50" s="839"/>
      <c r="Y50" s="898" t="s">
        <v>3414</v>
      </c>
    </row>
    <row r="51" spans="1:28" s="304" customFormat="1" ht="255" x14ac:dyDescent="0.25">
      <c r="A51" s="112">
        <v>47</v>
      </c>
      <c r="B51" s="721" t="s">
        <v>3024</v>
      </c>
      <c r="C51" s="722" t="s">
        <v>2703</v>
      </c>
      <c r="D51" s="112" t="s">
        <v>3126</v>
      </c>
      <c r="E51" s="149">
        <v>44858</v>
      </c>
      <c r="F51" s="713"/>
      <c r="G51" s="551" t="s">
        <v>3127</v>
      </c>
      <c r="H51" s="149">
        <v>44866</v>
      </c>
      <c r="I51" s="721" t="s">
        <v>653</v>
      </c>
      <c r="J51" s="721" t="s">
        <v>3027</v>
      </c>
      <c r="K51" s="721" t="s">
        <v>3308</v>
      </c>
      <c r="L51" s="721"/>
      <c r="M51" s="112" t="s">
        <v>3126</v>
      </c>
      <c r="N51" s="112" t="s">
        <v>3164</v>
      </c>
      <c r="O51" s="721" t="s">
        <v>3184</v>
      </c>
      <c r="P51" s="112" t="s">
        <v>484</v>
      </c>
      <c r="Q51" s="112"/>
      <c r="R51" s="112">
        <v>50</v>
      </c>
      <c r="S51" s="112"/>
      <c r="T51" s="112">
        <v>105.25</v>
      </c>
      <c r="U51" s="112">
        <v>5262.5</v>
      </c>
      <c r="V51" s="112"/>
      <c r="W51" s="232" t="s">
        <v>1017</v>
      </c>
      <c r="X51" s="112"/>
      <c r="Y51" s="548" t="s">
        <v>3176</v>
      </c>
    </row>
    <row r="52" spans="1:28" s="341" customFormat="1" ht="75" x14ac:dyDescent="0.25">
      <c r="A52" s="63">
        <v>48</v>
      </c>
      <c r="B52" s="690" t="s">
        <v>3129</v>
      </c>
      <c r="C52" s="52" t="s">
        <v>3130</v>
      </c>
      <c r="D52" s="63" t="s">
        <v>3131</v>
      </c>
      <c r="E52" s="152">
        <v>44880</v>
      </c>
      <c r="F52" s="516" t="s">
        <v>3132</v>
      </c>
      <c r="G52" s="52" t="s">
        <v>3133</v>
      </c>
      <c r="H52" s="152">
        <v>44885</v>
      </c>
      <c r="I52" s="152">
        <v>45250</v>
      </c>
      <c r="J52" s="52" t="s">
        <v>3134</v>
      </c>
      <c r="K52" s="63"/>
      <c r="L52" s="63"/>
      <c r="M52" s="63" t="s">
        <v>3131</v>
      </c>
      <c r="N52" s="63" t="s">
        <v>3171</v>
      </c>
      <c r="O52" s="53">
        <v>44907</v>
      </c>
      <c r="P52" s="152">
        <v>44997</v>
      </c>
      <c r="Q52" s="152">
        <v>45089</v>
      </c>
      <c r="R52" s="63">
        <v>2</v>
      </c>
      <c r="S52" s="63"/>
      <c r="T52" s="63">
        <v>105.25</v>
      </c>
      <c r="U52" s="63">
        <v>210.5</v>
      </c>
      <c r="V52" s="63"/>
      <c r="W52" s="174" t="s">
        <v>3290</v>
      </c>
      <c r="X52" s="63"/>
      <c r="Y52" s="429" t="s">
        <v>3177</v>
      </c>
    </row>
    <row r="53" spans="1:28" s="304" customFormat="1" ht="75" x14ac:dyDescent="0.25">
      <c r="A53" s="112">
        <v>49</v>
      </c>
      <c r="B53" s="721" t="s">
        <v>3024</v>
      </c>
      <c r="C53" s="722" t="s">
        <v>2703</v>
      </c>
      <c r="D53" s="112" t="s">
        <v>3135</v>
      </c>
      <c r="E53" s="149">
        <v>44881</v>
      </c>
      <c r="F53" s="723" t="s">
        <v>3136</v>
      </c>
      <c r="G53" s="721" t="s">
        <v>3137</v>
      </c>
      <c r="H53" s="723" t="s">
        <v>3138</v>
      </c>
      <c r="I53" s="112"/>
      <c r="J53" s="721" t="s">
        <v>3139</v>
      </c>
      <c r="K53" s="721" t="s">
        <v>3308</v>
      </c>
      <c r="L53" s="112"/>
      <c r="M53" s="112" t="s">
        <v>3135</v>
      </c>
      <c r="N53" s="112" t="s">
        <v>3178</v>
      </c>
      <c r="O53" s="721" t="s">
        <v>3184</v>
      </c>
      <c r="P53" s="112" t="s">
        <v>2966</v>
      </c>
      <c r="Q53" s="112"/>
      <c r="R53" s="112">
        <v>11</v>
      </c>
      <c r="S53" s="112"/>
      <c r="T53" s="112">
        <v>105.25</v>
      </c>
      <c r="U53" s="112">
        <v>1157.75</v>
      </c>
      <c r="V53" s="112"/>
      <c r="W53" s="112" t="s">
        <v>1017</v>
      </c>
      <c r="X53" s="112"/>
      <c r="Y53" s="548" t="s">
        <v>3177</v>
      </c>
    </row>
    <row r="54" spans="1:28" s="341" customFormat="1" ht="60" x14ac:dyDescent="0.25">
      <c r="A54" s="626">
        <v>50</v>
      </c>
      <c r="B54" s="455" t="s">
        <v>3144</v>
      </c>
      <c r="C54" s="455" t="s">
        <v>16</v>
      </c>
      <c r="D54" s="672" t="s">
        <v>3145</v>
      </c>
      <c r="E54" s="697">
        <v>44882</v>
      </c>
      <c r="F54" s="516" t="s">
        <v>3146</v>
      </c>
      <c r="G54" s="52" t="s">
        <v>3147</v>
      </c>
      <c r="H54" s="697">
        <v>44896</v>
      </c>
      <c r="I54" s="697">
        <v>62428</v>
      </c>
      <c r="J54" s="52" t="s">
        <v>3148</v>
      </c>
      <c r="K54" s="63"/>
      <c r="L54" s="63"/>
      <c r="M54" s="672" t="s">
        <v>3145</v>
      </c>
      <c r="N54" s="63" t="s">
        <v>3170</v>
      </c>
      <c r="O54" s="53">
        <v>44977</v>
      </c>
      <c r="P54" s="152">
        <v>45066</v>
      </c>
      <c r="Q54" s="63"/>
      <c r="R54" s="63">
        <v>12</v>
      </c>
      <c r="S54" s="63"/>
      <c r="T54" s="63">
        <v>105.25</v>
      </c>
      <c r="U54" s="63">
        <v>1263</v>
      </c>
      <c r="V54" s="63"/>
      <c r="W54" s="174" t="s">
        <v>3524</v>
      </c>
      <c r="X54" s="63"/>
      <c r="Y54" s="429" t="s">
        <v>3177</v>
      </c>
    </row>
    <row r="55" spans="1:28" s="341" customFormat="1" ht="105" x14ac:dyDescent="0.25">
      <c r="A55" s="762">
        <v>51</v>
      </c>
      <c r="B55" s="734" t="s">
        <v>1297</v>
      </c>
      <c r="C55" s="735" t="s">
        <v>16</v>
      </c>
      <c r="D55" s="734" t="s">
        <v>3217</v>
      </c>
      <c r="E55" s="584">
        <v>44942</v>
      </c>
      <c r="F55" s="739" t="s">
        <v>3218</v>
      </c>
      <c r="G55" s="740" t="s">
        <v>3219</v>
      </c>
      <c r="H55" s="739" t="s">
        <v>3138</v>
      </c>
      <c r="I55" s="584">
        <v>48527</v>
      </c>
      <c r="J55" s="741" t="s">
        <v>2686</v>
      </c>
      <c r="K55" s="734"/>
      <c r="L55" s="734"/>
      <c r="M55" s="734" t="s">
        <v>3217</v>
      </c>
      <c r="N55" s="734" t="s">
        <v>3229</v>
      </c>
      <c r="O55" s="736">
        <v>44936</v>
      </c>
      <c r="P55" s="584">
        <v>45026</v>
      </c>
      <c r="Q55" s="734"/>
      <c r="R55" s="734">
        <v>23</v>
      </c>
      <c r="S55" s="734"/>
      <c r="T55" s="734">
        <v>105.25</v>
      </c>
      <c r="U55" s="734">
        <v>2420.75</v>
      </c>
      <c r="V55" s="734"/>
      <c r="W55" s="385" t="s">
        <v>3530</v>
      </c>
      <c r="X55" s="734"/>
      <c r="Y55" s="429" t="s">
        <v>3230</v>
      </c>
    </row>
    <row r="56" spans="1:28" s="304" customFormat="1" ht="45" x14ac:dyDescent="0.25">
      <c r="A56" s="112">
        <v>52</v>
      </c>
      <c r="B56" s="112" t="s">
        <v>319</v>
      </c>
      <c r="C56" s="768" t="s">
        <v>16</v>
      </c>
      <c r="D56" s="112" t="s">
        <v>3381</v>
      </c>
      <c r="E56" s="149">
        <v>45142</v>
      </c>
      <c r="F56" s="309">
        <v>0.39583333333333331</v>
      </c>
      <c r="G56" s="770" t="s">
        <v>3382</v>
      </c>
      <c r="H56" s="149">
        <v>45170</v>
      </c>
      <c r="I56" s="149">
        <v>48823</v>
      </c>
      <c r="J56" s="768" t="s">
        <v>471</v>
      </c>
      <c r="K56" s="769" t="s">
        <v>3581</v>
      </c>
      <c r="L56" s="112"/>
      <c r="M56" s="112" t="s">
        <v>3404</v>
      </c>
      <c r="N56" s="112" t="s">
        <v>3405</v>
      </c>
      <c r="O56" s="107">
        <v>45194</v>
      </c>
      <c r="P56" s="771">
        <v>45285</v>
      </c>
      <c r="Q56" s="112"/>
      <c r="R56" s="112">
        <v>11</v>
      </c>
      <c r="S56" s="112">
        <v>1</v>
      </c>
      <c r="T56" s="112">
        <v>105.25</v>
      </c>
      <c r="U56" s="112">
        <v>1263</v>
      </c>
      <c r="V56" s="112"/>
      <c r="W56" s="779" t="s">
        <v>1017</v>
      </c>
      <c r="X56" s="112"/>
      <c r="Y56" s="772" t="s">
        <v>3414</v>
      </c>
      <c r="Z56" s="112"/>
      <c r="AA56" s="112"/>
      <c r="AB56" s="112"/>
    </row>
    <row r="57" spans="1:28" s="341" customFormat="1" ht="45" x14ac:dyDescent="0.25">
      <c r="A57" s="63"/>
      <c r="B57" s="63"/>
      <c r="C57" s="791"/>
      <c r="D57" s="63"/>
      <c r="E57" s="152"/>
      <c r="F57" s="354"/>
      <c r="G57" s="740"/>
      <c r="H57" s="152"/>
      <c r="I57" s="152"/>
      <c r="J57" s="791"/>
      <c r="K57" s="52"/>
      <c r="L57" s="63"/>
      <c r="M57" s="63"/>
      <c r="N57" s="52" t="s">
        <v>2736</v>
      </c>
      <c r="O57" s="53">
        <v>45485</v>
      </c>
      <c r="P57" s="584"/>
      <c r="Q57" s="63"/>
      <c r="R57" s="63"/>
      <c r="S57" s="63"/>
      <c r="T57" s="63"/>
      <c r="U57" s="63"/>
      <c r="V57" s="63"/>
      <c r="W57" s="385"/>
      <c r="X57" s="63"/>
      <c r="Y57" s="745"/>
      <c r="Z57" s="63"/>
      <c r="AA57" s="63"/>
      <c r="AB57" s="63"/>
    </row>
    <row r="58" spans="1:28" s="341" customFormat="1" ht="45" x14ac:dyDescent="0.25">
      <c r="A58" s="205">
        <v>52</v>
      </c>
      <c r="B58" s="63" t="s">
        <v>2300</v>
      </c>
      <c r="C58" s="52" t="s">
        <v>16</v>
      </c>
      <c r="D58" s="63" t="s">
        <v>3456</v>
      </c>
      <c r="E58" s="697">
        <v>45204</v>
      </c>
      <c r="F58" s="84"/>
      <c r="G58" s="455" t="s">
        <v>3457</v>
      </c>
      <c r="H58" s="152">
        <v>45209</v>
      </c>
      <c r="I58" s="152">
        <v>48862</v>
      </c>
      <c r="J58" s="52" t="s">
        <v>58</v>
      </c>
      <c r="K58" s="63"/>
      <c r="L58" s="63"/>
      <c r="M58" s="63" t="s">
        <v>3456</v>
      </c>
      <c r="N58" s="63" t="s">
        <v>3458</v>
      </c>
      <c r="O58" s="53">
        <v>45281</v>
      </c>
      <c r="P58" s="63" t="s">
        <v>2966</v>
      </c>
      <c r="Q58" s="63"/>
      <c r="R58" s="63">
        <v>39</v>
      </c>
      <c r="S58" s="63"/>
      <c r="T58" s="63">
        <v>105.25</v>
      </c>
      <c r="U58" s="63">
        <v>4104.75</v>
      </c>
      <c r="V58" s="63"/>
      <c r="W58" s="93" t="s">
        <v>3628</v>
      </c>
      <c r="X58" s="63"/>
      <c r="Y58" s="745" t="s">
        <v>3459</v>
      </c>
      <c r="Z58" s="63"/>
      <c r="AA58" s="63"/>
      <c r="AB58" s="63"/>
    </row>
    <row r="59" spans="1:28" s="341" customFormat="1" ht="60" x14ac:dyDescent="0.25">
      <c r="A59" s="205">
        <v>53</v>
      </c>
      <c r="B59" s="672" t="s">
        <v>1155</v>
      </c>
      <c r="C59" s="52" t="s">
        <v>16</v>
      </c>
      <c r="D59" s="63" t="s">
        <v>3549</v>
      </c>
      <c r="E59" s="697">
        <v>45335</v>
      </c>
      <c r="F59" s="672"/>
      <c r="G59" s="455" t="s">
        <v>3550</v>
      </c>
      <c r="H59" s="152">
        <v>45352</v>
      </c>
      <c r="I59" s="152">
        <v>49309</v>
      </c>
      <c r="J59" s="52" t="s">
        <v>58</v>
      </c>
      <c r="K59" s="63"/>
      <c r="L59" s="63"/>
      <c r="M59" s="63" t="s">
        <v>3549</v>
      </c>
      <c r="N59" s="981" t="s">
        <v>3564</v>
      </c>
      <c r="O59" s="53">
        <v>45370</v>
      </c>
      <c r="P59" s="1071">
        <v>45462</v>
      </c>
      <c r="Q59" s="63"/>
      <c r="R59" s="774">
        <v>26</v>
      </c>
      <c r="S59" s="63"/>
      <c r="T59" s="981">
        <v>105.25</v>
      </c>
      <c r="U59" s="981">
        <v>2736.5</v>
      </c>
      <c r="V59" s="63"/>
      <c r="W59" s="1069" t="s">
        <v>3782</v>
      </c>
      <c r="X59" s="63"/>
      <c r="Y59" s="745" t="s">
        <v>3590</v>
      </c>
      <c r="Z59" s="63"/>
      <c r="AA59" s="63"/>
      <c r="AB59" s="63"/>
    </row>
    <row r="60" spans="1:28" s="341" customFormat="1" ht="45" x14ac:dyDescent="0.25">
      <c r="A60" s="205">
        <v>54</v>
      </c>
      <c r="B60" s="672" t="s">
        <v>1155</v>
      </c>
      <c r="C60" s="52" t="s">
        <v>16</v>
      </c>
      <c r="D60" s="63" t="s">
        <v>3551</v>
      </c>
      <c r="E60" s="697">
        <v>45336</v>
      </c>
      <c r="F60" s="84"/>
      <c r="G60" s="455" t="s">
        <v>3552</v>
      </c>
      <c r="H60" s="152">
        <v>44986</v>
      </c>
      <c r="I60" s="152">
        <v>48639</v>
      </c>
      <c r="J60" s="52" t="s">
        <v>58</v>
      </c>
      <c r="K60" s="63"/>
      <c r="L60" s="63"/>
      <c r="M60" s="63" t="s">
        <v>3551</v>
      </c>
      <c r="N60" s="982"/>
      <c r="O60" s="53">
        <v>45370</v>
      </c>
      <c r="P60" s="982"/>
      <c r="Q60" s="63"/>
      <c r="R60" s="775"/>
      <c r="S60" s="63"/>
      <c r="T60" s="982"/>
      <c r="U60" s="982"/>
      <c r="V60" s="63"/>
      <c r="W60" s="1070"/>
      <c r="X60" s="63"/>
      <c r="Y60" s="745"/>
      <c r="Z60" s="63"/>
      <c r="AA60" s="63"/>
      <c r="AB60" s="63"/>
    </row>
    <row r="61" spans="1:28" s="341" customFormat="1" x14ac:dyDescent="0.25">
      <c r="A61" s="205" t="s">
        <v>3610</v>
      </c>
      <c r="B61" s="672"/>
      <c r="C61" s="52"/>
      <c r="D61" s="63"/>
      <c r="E61" s="697"/>
      <c r="F61" s="84"/>
      <c r="G61" s="455"/>
      <c r="H61" s="152"/>
      <c r="I61" s="152"/>
      <c r="J61" s="52"/>
      <c r="K61" s="63"/>
      <c r="L61" s="63"/>
      <c r="M61" s="63"/>
      <c r="N61" s="789" t="s">
        <v>2308</v>
      </c>
      <c r="O61" s="53">
        <v>45414</v>
      </c>
      <c r="P61" s="789"/>
      <c r="Q61" s="63"/>
      <c r="R61" s="775">
        <v>27</v>
      </c>
      <c r="S61" s="63"/>
      <c r="T61" s="789">
        <v>105.25</v>
      </c>
      <c r="U61" s="789">
        <v>2841.75</v>
      </c>
      <c r="V61" s="63"/>
      <c r="W61" s="63"/>
      <c r="X61" s="63"/>
      <c r="Y61" s="745"/>
      <c r="Z61" s="63"/>
      <c r="AA61" s="63"/>
      <c r="AB61" s="63"/>
    </row>
    <row r="62" spans="1:28" s="341" customFormat="1" ht="120" x14ac:dyDescent="0.25">
      <c r="A62" s="76">
        <v>55</v>
      </c>
      <c r="B62" s="52" t="s">
        <v>3752</v>
      </c>
      <c r="C62" s="455" t="s">
        <v>3753</v>
      </c>
      <c r="D62" s="63" t="s">
        <v>3754</v>
      </c>
      <c r="E62" s="152">
        <v>45526</v>
      </c>
      <c r="F62" s="63"/>
      <c r="G62" s="52" t="s">
        <v>3755</v>
      </c>
      <c r="H62" s="152">
        <v>45536</v>
      </c>
      <c r="I62" s="152">
        <v>45657</v>
      </c>
      <c r="J62" s="52" t="s">
        <v>3756</v>
      </c>
      <c r="K62" s="63"/>
      <c r="L62" s="63"/>
      <c r="M62" s="63" t="s">
        <v>3754</v>
      </c>
      <c r="N62" s="63" t="s">
        <v>3763</v>
      </c>
      <c r="O62" s="53">
        <v>45552</v>
      </c>
      <c r="P62" s="63"/>
      <c r="Q62" s="63"/>
      <c r="R62" s="63">
        <v>3</v>
      </c>
      <c r="S62" s="63"/>
      <c r="T62" s="63">
        <v>105.25</v>
      </c>
      <c r="U62" s="63">
        <v>315.75</v>
      </c>
      <c r="V62" s="63"/>
      <c r="W62" s="459" t="s">
        <v>1017</v>
      </c>
      <c r="X62" s="63"/>
      <c r="Y62" s="745"/>
      <c r="Z62" s="63"/>
      <c r="AA62" s="63"/>
      <c r="AB62" s="63"/>
    </row>
    <row r="63" spans="1:28" s="341" customFormat="1" ht="45" x14ac:dyDescent="0.25">
      <c r="A63" s="205">
        <v>56</v>
      </c>
      <c r="B63" s="63" t="s">
        <v>3783</v>
      </c>
      <c r="C63" s="52" t="s">
        <v>16</v>
      </c>
      <c r="D63" s="63" t="s">
        <v>3784</v>
      </c>
      <c r="E63" s="152">
        <v>45574</v>
      </c>
      <c r="F63" s="205"/>
      <c r="G63" s="52" t="s">
        <v>3785</v>
      </c>
      <c r="H63" s="152">
        <v>45566</v>
      </c>
      <c r="I63" s="152">
        <v>49309</v>
      </c>
      <c r="J63" s="52" t="s">
        <v>471</v>
      </c>
      <c r="K63" s="63"/>
      <c r="L63" s="63"/>
      <c r="M63" s="63" t="s">
        <v>3784</v>
      </c>
      <c r="N63" s="63" t="s">
        <v>3805</v>
      </c>
      <c r="O63" s="53">
        <v>45988</v>
      </c>
      <c r="P63" s="943">
        <v>46080</v>
      </c>
      <c r="Q63" s="63"/>
      <c r="R63" s="63">
        <v>12</v>
      </c>
      <c r="S63" s="63"/>
      <c r="T63" s="63">
        <v>105.25</v>
      </c>
      <c r="U63" s="63">
        <f>R63*T63</f>
        <v>1263</v>
      </c>
      <c r="V63" s="63"/>
      <c r="W63" s="459" t="s">
        <v>1017</v>
      </c>
      <c r="X63" s="63"/>
      <c r="Y63" s="745"/>
      <c r="Z63" s="63"/>
      <c r="AA63" s="63"/>
      <c r="AB63" s="63"/>
    </row>
  </sheetData>
  <mergeCells count="32">
    <mergeCell ref="A44:A45"/>
    <mergeCell ref="G44:G45"/>
    <mergeCell ref="H44:H45"/>
    <mergeCell ref="I44:I45"/>
    <mergeCell ref="J44:J45"/>
    <mergeCell ref="X3:X4"/>
    <mergeCell ref="G3:G4"/>
    <mergeCell ref="H3:I3"/>
    <mergeCell ref="J3:J4"/>
    <mergeCell ref="K3:K4"/>
    <mergeCell ref="P3:P4"/>
    <mergeCell ref="W3:W4"/>
    <mergeCell ref="Q3:Q4"/>
    <mergeCell ref="R3:S3"/>
    <mergeCell ref="T3:T4"/>
    <mergeCell ref="U3:U4"/>
    <mergeCell ref="V3:V4"/>
    <mergeCell ref="A3:A4"/>
    <mergeCell ref="B3:B4"/>
    <mergeCell ref="C3:C4"/>
    <mergeCell ref="D3:D4"/>
    <mergeCell ref="E3:F3"/>
    <mergeCell ref="E2:G2"/>
    <mergeCell ref="L3:L4"/>
    <mergeCell ref="M3:M4"/>
    <mergeCell ref="N3:N4"/>
    <mergeCell ref="O3:O4"/>
    <mergeCell ref="W59:W60"/>
    <mergeCell ref="N59:N60"/>
    <mergeCell ref="P59:P60"/>
    <mergeCell ref="T59:T60"/>
    <mergeCell ref="U59:U60"/>
  </mergeCells>
  <hyperlinks>
    <hyperlink ref="G6" r:id="rId1"/>
    <hyperlink ref="G8" r:id="rId2"/>
    <hyperlink ref="G9" r:id="rId3"/>
  </hyperlinks>
  <pageMargins left="0.7" right="0.7" top="0.75" bottom="0.75" header="0.3" footer="0.3"/>
  <pageSetup paperSize="9" scale="30" fitToHeight="0" orientation="landscape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47"/>
  <sheetViews>
    <sheetView zoomScaleNormal="100" workbookViewId="0">
      <pane xSplit="2" ySplit="5" topLeftCell="H134" activePane="bottomRight" state="frozen"/>
      <selection pane="topRight" activeCell="C1" sqref="C1"/>
      <selection pane="bottomLeft" activeCell="A6" sqref="A6"/>
      <selection pane="bottomRight" activeCell="P134" sqref="P134"/>
    </sheetView>
  </sheetViews>
  <sheetFormatPr defaultRowHeight="15" x14ac:dyDescent="0.25"/>
  <cols>
    <col min="1" max="1" width="5.7109375" style="271" customWidth="1"/>
    <col min="2" max="2" width="26.42578125" style="271" customWidth="1"/>
    <col min="3" max="3" width="19.5703125" style="271" customWidth="1"/>
    <col min="4" max="4" width="11.42578125" style="271" customWidth="1"/>
    <col min="5" max="5" width="12.85546875" style="271" customWidth="1"/>
    <col min="6" max="6" width="11.85546875" style="271" customWidth="1"/>
    <col min="7" max="7" width="40.28515625" style="130" customWidth="1"/>
    <col min="8" max="8" width="14.28515625" style="271" customWidth="1"/>
    <col min="9" max="9" width="15.28515625" style="271" customWidth="1"/>
    <col min="10" max="10" width="15.7109375" style="271" customWidth="1"/>
    <col min="11" max="11" width="17.28515625" style="1" customWidth="1"/>
    <col min="12" max="12" width="16.5703125" customWidth="1"/>
    <col min="13" max="13" width="14.7109375" customWidth="1"/>
    <col min="14" max="14" width="18.5703125" customWidth="1"/>
    <col min="15" max="15" width="19.28515625" customWidth="1"/>
    <col min="16" max="16" width="23.140625" customWidth="1"/>
    <col min="17" max="17" width="20.42578125" customWidth="1"/>
    <col min="20" max="20" width="17" customWidth="1"/>
    <col min="21" max="21" width="21.140625" customWidth="1"/>
    <col min="22" max="22" width="18.140625" customWidth="1"/>
    <col min="23" max="23" width="19.85546875" customWidth="1"/>
    <col min="24" max="24" width="15.28515625" customWidth="1"/>
    <col min="25" max="25" width="16.5703125" style="167" customWidth="1"/>
  </cols>
  <sheetData>
    <row r="1" spans="1:26" x14ac:dyDescent="0.25">
      <c r="A1" s="273" t="s">
        <v>11</v>
      </c>
      <c r="B1" s="273"/>
      <c r="C1" s="273"/>
      <c r="D1" s="273"/>
      <c r="E1" s="273"/>
      <c r="F1" s="273"/>
      <c r="G1" s="274"/>
      <c r="H1" s="273"/>
      <c r="I1" s="273"/>
      <c r="J1" s="273"/>
      <c r="K1" s="272"/>
      <c r="L1" s="3"/>
      <c r="M1" s="3"/>
      <c r="N1" s="10"/>
      <c r="O1" s="10"/>
      <c r="P1" s="10"/>
    </row>
    <row r="2" spans="1:26" ht="19.5" thickBot="1" x14ac:dyDescent="0.35">
      <c r="E2" s="1088" t="s">
        <v>42</v>
      </c>
      <c r="F2" s="1088"/>
      <c r="G2" s="1088"/>
      <c r="H2" s="273"/>
      <c r="I2" s="273"/>
      <c r="J2" s="273"/>
      <c r="K2" s="272"/>
      <c r="L2" s="15"/>
      <c r="M2" s="3"/>
      <c r="N2" s="10"/>
      <c r="O2" s="10"/>
      <c r="P2" s="10"/>
    </row>
    <row r="3" spans="1:26" ht="61.5" customHeight="1" x14ac:dyDescent="0.25">
      <c r="A3" s="1089" t="s">
        <v>0</v>
      </c>
      <c r="B3" s="991" t="s">
        <v>1</v>
      </c>
      <c r="C3" s="991" t="s">
        <v>5</v>
      </c>
      <c r="D3" s="991" t="s">
        <v>86</v>
      </c>
      <c r="E3" s="984" t="s">
        <v>2</v>
      </c>
      <c r="F3" s="985"/>
      <c r="G3" s="991" t="s">
        <v>12</v>
      </c>
      <c r="H3" s="984" t="s">
        <v>6</v>
      </c>
      <c r="I3" s="985"/>
      <c r="J3" s="993" t="s">
        <v>10</v>
      </c>
      <c r="K3" s="984" t="s">
        <v>9</v>
      </c>
      <c r="L3" s="997" t="s">
        <v>78</v>
      </c>
      <c r="M3" s="998" t="s">
        <v>13</v>
      </c>
      <c r="N3" s="997" t="s">
        <v>79</v>
      </c>
      <c r="O3" s="997" t="s">
        <v>80</v>
      </c>
      <c r="P3" s="998" t="s">
        <v>87</v>
      </c>
      <c r="Q3" s="998" t="s">
        <v>92</v>
      </c>
      <c r="R3" s="1000" t="s">
        <v>81</v>
      </c>
      <c r="S3" s="1001"/>
      <c r="T3" s="1002" t="s">
        <v>84</v>
      </c>
      <c r="U3" s="1004" t="s">
        <v>85</v>
      </c>
      <c r="V3" s="1004" t="s">
        <v>91</v>
      </c>
      <c r="W3" s="997" t="s">
        <v>14</v>
      </c>
      <c r="X3" s="997" t="s">
        <v>266</v>
      </c>
    </row>
    <row r="4" spans="1:26" ht="62.25" customHeight="1" x14ac:dyDescent="0.25">
      <c r="A4" s="1090"/>
      <c r="B4" s="990"/>
      <c r="C4" s="990"/>
      <c r="D4" s="990"/>
      <c r="E4" s="270" t="s">
        <v>3</v>
      </c>
      <c r="F4" s="270" t="s">
        <v>4</v>
      </c>
      <c r="G4" s="990"/>
      <c r="H4" s="270" t="s">
        <v>7</v>
      </c>
      <c r="I4" s="270" t="s">
        <v>8</v>
      </c>
      <c r="J4" s="994"/>
      <c r="K4" s="986"/>
      <c r="L4" s="997"/>
      <c r="M4" s="999"/>
      <c r="N4" s="997"/>
      <c r="O4" s="997"/>
      <c r="P4" s="999"/>
      <c r="Q4" s="1010"/>
      <c r="R4" s="23" t="s">
        <v>82</v>
      </c>
      <c r="S4" s="23" t="s">
        <v>83</v>
      </c>
      <c r="T4" s="1079"/>
      <c r="U4" s="1080"/>
      <c r="V4" s="1080"/>
      <c r="W4" s="998"/>
      <c r="X4" s="998"/>
    </row>
    <row r="5" spans="1:26" ht="18.75" customHeight="1" thickBot="1" x14ac:dyDescent="0.3">
      <c r="A5" s="30">
        <v>1</v>
      </c>
      <c r="B5" s="4">
        <v>2</v>
      </c>
      <c r="C5" s="30">
        <v>3</v>
      </c>
      <c r="D5" s="4">
        <v>4</v>
      </c>
      <c r="E5" s="30">
        <v>5</v>
      </c>
      <c r="F5" s="4">
        <v>6</v>
      </c>
      <c r="G5" s="30">
        <v>7</v>
      </c>
      <c r="H5" s="4">
        <v>8</v>
      </c>
      <c r="I5" s="30">
        <v>9</v>
      </c>
      <c r="J5" s="4">
        <v>10</v>
      </c>
      <c r="K5" s="30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</row>
    <row r="6" spans="1:26" s="35" customFormat="1" ht="74.25" customHeight="1" x14ac:dyDescent="0.25">
      <c r="A6" s="34">
        <v>1</v>
      </c>
      <c r="B6" s="160" t="s">
        <v>18</v>
      </c>
      <c r="C6" s="100" t="s">
        <v>16</v>
      </c>
      <c r="D6" s="160" t="s">
        <v>37</v>
      </c>
      <c r="E6" s="162">
        <v>42248</v>
      </c>
      <c r="F6" s="160" t="s">
        <v>38</v>
      </c>
      <c r="G6" s="20" t="s">
        <v>40</v>
      </c>
      <c r="H6" s="162">
        <v>42309</v>
      </c>
      <c r="I6" s="162">
        <v>43100</v>
      </c>
      <c r="J6" s="160" t="s">
        <v>39</v>
      </c>
      <c r="K6" s="34"/>
      <c r="L6" s="34"/>
      <c r="M6" s="34"/>
      <c r="N6" s="74" t="s">
        <v>180</v>
      </c>
      <c r="O6" s="34"/>
      <c r="P6" s="34"/>
      <c r="Q6" s="34"/>
      <c r="R6" s="34"/>
      <c r="S6" s="34"/>
      <c r="T6" s="34"/>
      <c r="U6" s="34"/>
      <c r="V6" s="34"/>
      <c r="W6" s="34"/>
      <c r="Y6" s="168"/>
    </row>
    <row r="7" spans="1:26" ht="73.5" customHeight="1" x14ac:dyDescent="0.25">
      <c r="A7" s="48">
        <v>3</v>
      </c>
      <c r="B7" s="160" t="s">
        <v>28</v>
      </c>
      <c r="C7" s="100" t="s">
        <v>16</v>
      </c>
      <c r="D7" s="160" t="s">
        <v>68</v>
      </c>
      <c r="E7" s="162">
        <v>42284</v>
      </c>
      <c r="F7" s="160" t="s">
        <v>69</v>
      </c>
      <c r="G7" s="160" t="s">
        <v>109</v>
      </c>
      <c r="H7" s="162">
        <v>42278</v>
      </c>
      <c r="I7" s="162">
        <v>47848</v>
      </c>
      <c r="J7" s="160" t="s">
        <v>58</v>
      </c>
      <c r="K7" s="160"/>
      <c r="L7" s="9"/>
      <c r="M7" s="9"/>
      <c r="N7" s="74" t="s">
        <v>180</v>
      </c>
      <c r="O7" s="9"/>
      <c r="P7" s="9"/>
      <c r="Q7" s="16"/>
      <c r="R7" s="16"/>
      <c r="S7" s="16"/>
      <c r="T7" s="16"/>
      <c r="U7" s="16"/>
      <c r="V7" s="16"/>
      <c r="W7" s="16"/>
      <c r="X7" s="47"/>
    </row>
    <row r="8" spans="1:26" ht="60" x14ac:dyDescent="0.25">
      <c r="A8" s="48">
        <v>4</v>
      </c>
      <c r="B8" s="160" t="s">
        <v>103</v>
      </c>
      <c r="C8" s="27" t="s">
        <v>16</v>
      </c>
      <c r="D8" s="163" t="s">
        <v>104</v>
      </c>
      <c r="E8" s="39">
        <v>42298</v>
      </c>
      <c r="F8" s="163" t="s">
        <v>105</v>
      </c>
      <c r="G8" s="21" t="s">
        <v>106</v>
      </c>
      <c r="H8" s="28">
        <v>42370</v>
      </c>
      <c r="I8" s="28">
        <v>44197</v>
      </c>
      <c r="J8" s="97" t="s">
        <v>58</v>
      </c>
      <c r="K8" s="160"/>
      <c r="L8" s="9"/>
      <c r="M8" s="9"/>
      <c r="N8" s="74" t="s">
        <v>180</v>
      </c>
      <c r="O8" s="9"/>
      <c r="P8" s="9"/>
      <c r="Q8" s="16"/>
      <c r="R8" s="16"/>
      <c r="S8" s="16"/>
      <c r="T8" s="16"/>
      <c r="U8" s="16"/>
      <c r="V8" s="16"/>
      <c r="W8" s="16"/>
      <c r="X8" s="47"/>
    </row>
    <row r="9" spans="1:26" s="45" customFormat="1" ht="75" x14ac:dyDescent="0.25">
      <c r="A9" s="48">
        <v>5</v>
      </c>
      <c r="B9" s="49" t="s">
        <v>130</v>
      </c>
      <c r="C9" s="78" t="s">
        <v>129</v>
      </c>
      <c r="D9" s="78" t="s">
        <v>131</v>
      </c>
      <c r="E9" s="79" t="s">
        <v>132</v>
      </c>
      <c r="F9" s="78" t="s">
        <v>133</v>
      </c>
      <c r="G9" s="78" t="s">
        <v>134</v>
      </c>
      <c r="H9" s="79">
        <v>42370</v>
      </c>
      <c r="I9" s="79" t="s">
        <v>127</v>
      </c>
      <c r="J9" s="50" t="s">
        <v>58</v>
      </c>
      <c r="K9" s="160"/>
      <c r="L9" s="85" t="s">
        <v>236</v>
      </c>
      <c r="M9" s="51" t="s">
        <v>174</v>
      </c>
      <c r="N9" s="52" t="s">
        <v>175</v>
      </c>
      <c r="O9" s="52" t="s">
        <v>270</v>
      </c>
      <c r="P9" s="52" t="s">
        <v>271</v>
      </c>
      <c r="Q9" s="76"/>
      <c r="R9" s="63">
        <v>0</v>
      </c>
      <c r="S9" s="63">
        <v>22</v>
      </c>
      <c r="T9" s="93" t="s">
        <v>1068</v>
      </c>
      <c r="U9" s="99" t="s">
        <v>1076</v>
      </c>
      <c r="V9" s="84"/>
      <c r="W9" s="57"/>
      <c r="X9" s="84"/>
      <c r="Y9" s="167"/>
    </row>
    <row r="10" spans="1:26" ht="210" x14ac:dyDescent="0.25">
      <c r="A10" s="48">
        <v>6</v>
      </c>
      <c r="B10" s="49" t="s">
        <v>128</v>
      </c>
      <c r="C10" s="78" t="s">
        <v>129</v>
      </c>
      <c r="D10" s="78" t="s">
        <v>123</v>
      </c>
      <c r="E10" s="79" t="s">
        <v>124</v>
      </c>
      <c r="F10" s="78" t="s">
        <v>125</v>
      </c>
      <c r="G10" s="78" t="s">
        <v>126</v>
      </c>
      <c r="H10" s="79">
        <v>42370</v>
      </c>
      <c r="I10" s="79" t="s">
        <v>127</v>
      </c>
      <c r="J10" s="50" t="s">
        <v>58</v>
      </c>
      <c r="K10" s="160"/>
      <c r="L10" s="83" t="s">
        <v>238</v>
      </c>
      <c r="M10" s="83" t="s">
        <v>176</v>
      </c>
      <c r="N10" s="52" t="s">
        <v>177</v>
      </c>
      <c r="O10" s="52" t="s">
        <v>239</v>
      </c>
      <c r="P10" s="52" t="s">
        <v>237</v>
      </c>
      <c r="Q10" s="84"/>
      <c r="R10" s="63">
        <v>0</v>
      </c>
      <c r="S10" s="63">
        <v>44</v>
      </c>
      <c r="T10" s="93" t="s">
        <v>1068</v>
      </c>
      <c r="U10" s="99" t="s">
        <v>1077</v>
      </c>
      <c r="V10" s="84"/>
      <c r="W10" s="84"/>
      <c r="X10" s="84"/>
    </row>
    <row r="11" spans="1:26" s="173" customFormat="1" ht="255" x14ac:dyDescent="0.25">
      <c r="A11" s="126">
        <v>8</v>
      </c>
      <c r="B11" s="254" t="s">
        <v>145</v>
      </c>
      <c r="C11" s="115" t="s">
        <v>146</v>
      </c>
      <c r="D11" s="115" t="s">
        <v>149</v>
      </c>
      <c r="E11" s="106">
        <v>42326</v>
      </c>
      <c r="F11" s="115" t="s">
        <v>147</v>
      </c>
      <c r="G11" s="115" t="s">
        <v>148</v>
      </c>
      <c r="H11" s="106">
        <v>42370</v>
      </c>
      <c r="I11" s="106">
        <v>44196</v>
      </c>
      <c r="J11" s="233" t="s">
        <v>58</v>
      </c>
      <c r="K11" s="115"/>
      <c r="L11" s="254" t="s">
        <v>240</v>
      </c>
      <c r="M11" s="254" t="s">
        <v>241</v>
      </c>
      <c r="N11" s="254" t="s">
        <v>233</v>
      </c>
      <c r="O11" s="254" t="s">
        <v>1253</v>
      </c>
      <c r="P11" s="254" t="s">
        <v>242</v>
      </c>
      <c r="Q11" s="255"/>
      <c r="R11" s="255"/>
      <c r="S11" s="232">
        <v>130</v>
      </c>
      <c r="T11" s="115" t="s">
        <v>1068</v>
      </c>
      <c r="U11" s="256" t="s">
        <v>1078</v>
      </c>
      <c r="V11" s="255"/>
      <c r="W11" s="255"/>
      <c r="X11" s="255"/>
    </row>
    <row r="12" spans="1:26" ht="60" x14ac:dyDescent="0.25">
      <c r="A12" s="160">
        <v>9</v>
      </c>
      <c r="B12" s="161" t="s">
        <v>59</v>
      </c>
      <c r="C12" s="78" t="s">
        <v>146</v>
      </c>
      <c r="D12" s="160" t="s">
        <v>157</v>
      </c>
      <c r="E12" s="162">
        <v>42346</v>
      </c>
      <c r="F12" s="160" t="s">
        <v>159</v>
      </c>
      <c r="G12" s="75" t="s">
        <v>171</v>
      </c>
      <c r="H12" s="162">
        <v>42370</v>
      </c>
      <c r="I12" s="162">
        <v>46022</v>
      </c>
      <c r="J12" s="50" t="s">
        <v>58</v>
      </c>
      <c r="K12" s="160"/>
      <c r="L12" s="9"/>
      <c r="M12" s="9"/>
      <c r="N12" s="74" t="s">
        <v>180</v>
      </c>
      <c r="O12" s="9"/>
      <c r="P12" s="9"/>
      <c r="Q12" s="16"/>
      <c r="R12" s="16"/>
      <c r="S12" s="16"/>
      <c r="T12" s="243"/>
      <c r="U12" s="244"/>
      <c r="V12" s="16"/>
      <c r="W12" s="16"/>
      <c r="X12" s="47"/>
    </row>
    <row r="13" spans="1:26" ht="60" x14ac:dyDescent="0.25">
      <c r="A13" s="160">
        <v>10</v>
      </c>
      <c r="B13" s="161" t="s">
        <v>59</v>
      </c>
      <c r="C13" s="78" t="s">
        <v>146</v>
      </c>
      <c r="D13" s="160" t="s">
        <v>157</v>
      </c>
      <c r="E13" s="162">
        <v>42346</v>
      </c>
      <c r="F13" s="160" t="s">
        <v>159</v>
      </c>
      <c r="G13" s="70" t="s">
        <v>172</v>
      </c>
      <c r="H13" s="162">
        <v>42370</v>
      </c>
      <c r="I13" s="162">
        <v>46022</v>
      </c>
      <c r="J13" s="50" t="s">
        <v>58</v>
      </c>
      <c r="K13" s="160"/>
      <c r="L13" s="9"/>
      <c r="M13" s="9"/>
      <c r="N13" s="74" t="s">
        <v>180</v>
      </c>
      <c r="O13" s="9"/>
      <c r="P13" s="9"/>
      <c r="Q13" s="16"/>
      <c r="R13" s="16"/>
      <c r="S13" s="16"/>
      <c r="T13" s="243"/>
      <c r="U13" s="244"/>
      <c r="V13" s="16"/>
      <c r="W13" s="16"/>
      <c r="X13" s="47"/>
    </row>
    <row r="14" spans="1:26" ht="75" x14ac:dyDescent="0.25">
      <c r="A14" s="78">
        <v>11</v>
      </c>
      <c r="B14" s="78" t="s">
        <v>196</v>
      </c>
      <c r="C14" s="78" t="s">
        <v>16</v>
      </c>
      <c r="D14" s="78" t="s">
        <v>197</v>
      </c>
      <c r="E14" s="79" t="s">
        <v>198</v>
      </c>
      <c r="F14" s="78" t="s">
        <v>199</v>
      </c>
      <c r="G14" s="78" t="s">
        <v>200</v>
      </c>
      <c r="H14" s="79" t="s">
        <v>225</v>
      </c>
      <c r="I14" s="79">
        <v>42735</v>
      </c>
      <c r="J14" s="78" t="s">
        <v>58</v>
      </c>
      <c r="K14" s="78"/>
      <c r="L14" s="92" t="s">
        <v>243</v>
      </c>
      <c r="M14" s="92" t="s">
        <v>244</v>
      </c>
      <c r="N14" s="92" t="s">
        <v>234</v>
      </c>
      <c r="O14" s="92" t="s">
        <v>272</v>
      </c>
      <c r="P14" s="92" t="s">
        <v>273</v>
      </c>
      <c r="Q14" s="63"/>
      <c r="R14" s="63">
        <v>0</v>
      </c>
      <c r="S14" s="63">
        <v>34</v>
      </c>
      <c r="T14" s="93" t="s">
        <v>1068</v>
      </c>
      <c r="U14" s="99" t="s">
        <v>1079</v>
      </c>
      <c r="V14" s="63"/>
      <c r="W14" s="57"/>
      <c r="X14" s="84"/>
    </row>
    <row r="15" spans="1:26" ht="75" x14ac:dyDescent="0.25">
      <c r="A15" s="78">
        <v>12</v>
      </c>
      <c r="B15" s="78" t="s">
        <v>202</v>
      </c>
      <c r="C15" s="78" t="s">
        <v>16</v>
      </c>
      <c r="D15" s="78" t="s">
        <v>203</v>
      </c>
      <c r="E15" s="79" t="s">
        <v>204</v>
      </c>
      <c r="F15" s="78" t="s">
        <v>205</v>
      </c>
      <c r="G15" s="78" t="s">
        <v>206</v>
      </c>
      <c r="H15" s="79" t="s">
        <v>225</v>
      </c>
      <c r="I15" s="79">
        <v>42735</v>
      </c>
      <c r="J15" s="82" t="s">
        <v>201</v>
      </c>
      <c r="K15" s="78"/>
      <c r="L15" s="92" t="s">
        <v>346</v>
      </c>
      <c r="M15" s="92" t="s">
        <v>347</v>
      </c>
      <c r="N15" s="92" t="s">
        <v>235</v>
      </c>
      <c r="O15" s="61">
        <v>42514</v>
      </c>
      <c r="P15" s="53">
        <v>42606</v>
      </c>
      <c r="Q15" s="63"/>
      <c r="R15" s="63">
        <v>0</v>
      </c>
      <c r="S15" s="63">
        <v>11</v>
      </c>
      <c r="T15" s="93" t="s">
        <v>1068</v>
      </c>
      <c r="U15" s="99" t="s">
        <v>1080</v>
      </c>
      <c r="V15" s="63"/>
      <c r="W15" s="63"/>
      <c r="X15" s="84"/>
    </row>
    <row r="16" spans="1:26" ht="151.5" customHeight="1" x14ac:dyDescent="0.25">
      <c r="A16" s="160">
        <v>13</v>
      </c>
      <c r="B16" s="161" t="s">
        <v>409</v>
      </c>
      <c r="C16" s="78" t="s">
        <v>16</v>
      </c>
      <c r="D16" s="160" t="s">
        <v>436</v>
      </c>
      <c r="E16" s="162" t="s">
        <v>437</v>
      </c>
      <c r="F16" s="160" t="s">
        <v>438</v>
      </c>
      <c r="G16" s="160" t="s">
        <v>439</v>
      </c>
      <c r="H16" s="162" t="s">
        <v>440</v>
      </c>
      <c r="I16" s="162" t="s">
        <v>447</v>
      </c>
      <c r="J16" s="78" t="s">
        <v>58</v>
      </c>
      <c r="K16" s="160"/>
      <c r="L16" s="92" t="s">
        <v>444</v>
      </c>
      <c r="M16" s="92" t="s">
        <v>445</v>
      </c>
      <c r="N16" s="92" t="s">
        <v>446</v>
      </c>
      <c r="O16" s="61">
        <v>42711</v>
      </c>
      <c r="P16" s="196">
        <v>43200</v>
      </c>
      <c r="Q16" s="93" t="s">
        <v>1104</v>
      </c>
      <c r="R16" s="93">
        <v>13</v>
      </c>
      <c r="S16" s="93">
        <v>0</v>
      </c>
      <c r="T16" s="93" t="s">
        <v>1068</v>
      </c>
      <c r="U16" s="99" t="s">
        <v>1105</v>
      </c>
      <c r="V16" s="92"/>
      <c r="W16" s="92" t="s">
        <v>1056</v>
      </c>
      <c r="X16" s="92" t="s">
        <v>1021</v>
      </c>
      <c r="Y16" s="197" t="s">
        <v>1095</v>
      </c>
      <c r="Z16" s="251" t="s">
        <v>1141</v>
      </c>
    </row>
    <row r="17" spans="1:25" s="113" customFormat="1" ht="60" x14ac:dyDescent="0.25">
      <c r="A17" s="102">
        <v>14</v>
      </c>
      <c r="B17" s="114" t="s">
        <v>409</v>
      </c>
      <c r="C17" s="124" t="s">
        <v>16</v>
      </c>
      <c r="D17" s="102" t="s">
        <v>451</v>
      </c>
      <c r="E17" s="107" t="s">
        <v>452</v>
      </c>
      <c r="F17" s="102" t="s">
        <v>453</v>
      </c>
      <c r="G17" s="102" t="s">
        <v>457</v>
      </c>
      <c r="H17" s="107" t="s">
        <v>454</v>
      </c>
      <c r="I17" s="107" t="s">
        <v>456</v>
      </c>
      <c r="J17" s="124" t="s">
        <v>58</v>
      </c>
      <c r="K17" s="102"/>
      <c r="L17" s="124" t="s">
        <v>183</v>
      </c>
      <c r="M17" s="124" t="s">
        <v>460</v>
      </c>
      <c r="N17" s="124" t="s">
        <v>459</v>
      </c>
      <c r="O17" s="115" t="s">
        <v>461</v>
      </c>
      <c r="P17" s="124"/>
      <c r="Q17" s="124"/>
      <c r="R17" s="124">
        <v>19</v>
      </c>
      <c r="S17" s="124">
        <v>0</v>
      </c>
      <c r="T17" s="124">
        <v>137</v>
      </c>
      <c r="U17" s="125">
        <v>2603</v>
      </c>
      <c r="V17" s="124"/>
      <c r="W17" s="124"/>
      <c r="X17" s="124"/>
      <c r="Y17" s="203"/>
    </row>
    <row r="18" spans="1:25" ht="105" x14ac:dyDescent="0.25">
      <c r="A18" s="160">
        <v>15</v>
      </c>
      <c r="B18" s="161" t="s">
        <v>528</v>
      </c>
      <c r="C18" s="160" t="s">
        <v>529</v>
      </c>
      <c r="D18" s="160" t="s">
        <v>530</v>
      </c>
      <c r="E18" s="160" t="s">
        <v>531</v>
      </c>
      <c r="F18" s="160" t="s">
        <v>532</v>
      </c>
      <c r="G18" s="160" t="s">
        <v>533</v>
      </c>
      <c r="H18" s="160" t="s">
        <v>534</v>
      </c>
      <c r="I18" s="160" t="s">
        <v>535</v>
      </c>
      <c r="J18" s="160" t="s">
        <v>536</v>
      </c>
      <c r="K18" s="160"/>
      <c r="L18" s="9"/>
      <c r="M18" s="9"/>
      <c r="N18" s="9"/>
      <c r="O18" s="9"/>
      <c r="P18" s="9"/>
      <c r="Q18" s="16"/>
      <c r="R18" s="16"/>
      <c r="S18" s="16"/>
      <c r="T18" s="16"/>
      <c r="U18" s="16"/>
      <c r="V18" s="16"/>
      <c r="W18" s="16"/>
      <c r="X18" s="47"/>
    </row>
    <row r="19" spans="1:25" ht="135" x14ac:dyDescent="0.25">
      <c r="A19" s="160">
        <v>16</v>
      </c>
      <c r="B19" s="160" t="s">
        <v>103</v>
      </c>
      <c r="C19" s="160" t="s">
        <v>16</v>
      </c>
      <c r="D19" s="160" t="s">
        <v>545</v>
      </c>
      <c r="E19" s="162">
        <v>42788</v>
      </c>
      <c r="F19" s="160" t="s">
        <v>547</v>
      </c>
      <c r="G19" s="160" t="s">
        <v>546</v>
      </c>
      <c r="H19" s="162">
        <v>42856</v>
      </c>
      <c r="I19" s="162">
        <v>46752</v>
      </c>
      <c r="J19" s="160" t="s">
        <v>536</v>
      </c>
      <c r="K19" s="160"/>
      <c r="L19" s="52" t="s">
        <v>612</v>
      </c>
      <c r="M19" s="52" t="s">
        <v>604</v>
      </c>
      <c r="N19" s="52" t="s">
        <v>605</v>
      </c>
      <c r="O19" s="53">
        <v>42853</v>
      </c>
      <c r="P19" s="53">
        <v>42944</v>
      </c>
      <c r="Q19" s="93" t="s">
        <v>1234</v>
      </c>
      <c r="R19" s="93" t="s">
        <v>767</v>
      </c>
      <c r="S19" s="174">
        <v>0</v>
      </c>
      <c r="T19" s="93" t="s">
        <v>1068</v>
      </c>
      <c r="U19" s="93" t="s">
        <v>1235</v>
      </c>
      <c r="V19" s="63"/>
      <c r="W19" s="198" t="s">
        <v>788</v>
      </c>
      <c r="X19" s="199" t="s">
        <v>789</v>
      </c>
      <c r="Y19" s="169" t="s">
        <v>1096</v>
      </c>
    </row>
    <row r="20" spans="1:25" s="113" customFormat="1" ht="45" x14ac:dyDescent="0.25">
      <c r="A20" s="102">
        <v>17</v>
      </c>
      <c r="B20" s="102" t="s">
        <v>28</v>
      </c>
      <c r="C20" s="151" t="s">
        <v>16</v>
      </c>
      <c r="D20" s="102" t="s">
        <v>572</v>
      </c>
      <c r="E20" s="107">
        <v>42831</v>
      </c>
      <c r="F20" s="102" t="s">
        <v>573</v>
      </c>
      <c r="G20" s="102" t="s">
        <v>574</v>
      </c>
      <c r="H20" s="107">
        <v>42840</v>
      </c>
      <c r="I20" s="107">
        <v>52231</v>
      </c>
      <c r="J20" s="102" t="s">
        <v>536</v>
      </c>
      <c r="K20" s="102"/>
      <c r="L20" s="102"/>
      <c r="M20" s="102"/>
      <c r="N20" s="102"/>
      <c r="O20" s="102"/>
      <c r="P20" s="102"/>
      <c r="Q20" s="112"/>
      <c r="R20" s="112"/>
      <c r="S20" s="112"/>
      <c r="T20" s="112"/>
      <c r="U20" s="112"/>
      <c r="V20" s="112"/>
      <c r="W20" s="112"/>
      <c r="X20" s="112"/>
      <c r="Y20" s="202"/>
    </row>
    <row r="21" spans="1:25" ht="90" x14ac:dyDescent="0.25">
      <c r="A21" s="163">
        <v>18</v>
      </c>
      <c r="B21" s="160" t="s">
        <v>103</v>
      </c>
      <c r="C21" s="160" t="s">
        <v>16</v>
      </c>
      <c r="D21" s="163" t="s">
        <v>580</v>
      </c>
      <c r="E21" s="39">
        <v>42843</v>
      </c>
      <c r="F21" s="163" t="s">
        <v>547</v>
      </c>
      <c r="G21" s="160" t="s">
        <v>581</v>
      </c>
      <c r="H21" s="39">
        <v>42870</v>
      </c>
      <c r="I21" s="39">
        <v>46752</v>
      </c>
      <c r="J21" s="160" t="s">
        <v>536</v>
      </c>
      <c r="K21" s="69"/>
      <c r="L21" s="52" t="s">
        <v>186</v>
      </c>
      <c r="M21" s="63" t="s">
        <v>634</v>
      </c>
      <c r="N21" s="63" t="s">
        <v>635</v>
      </c>
      <c r="O21" s="61">
        <v>42940</v>
      </c>
      <c r="P21" s="152">
        <v>43032</v>
      </c>
      <c r="Q21" s="93" t="s">
        <v>1238</v>
      </c>
      <c r="R21" s="174">
        <v>4</v>
      </c>
      <c r="S21" s="174">
        <v>0</v>
      </c>
      <c r="T21" s="93" t="s">
        <v>1068</v>
      </c>
      <c r="U21" s="93" t="s">
        <v>1239</v>
      </c>
      <c r="V21" s="63"/>
      <c r="W21" s="52" t="s">
        <v>711</v>
      </c>
      <c r="X21" s="52" t="s">
        <v>712</v>
      </c>
      <c r="Y21" s="169" t="s">
        <v>1096</v>
      </c>
    </row>
    <row r="22" spans="1:25" s="304" customFormat="1" ht="45" x14ac:dyDescent="0.25">
      <c r="A22" s="112">
        <v>19</v>
      </c>
      <c r="B22" s="112" t="s">
        <v>103</v>
      </c>
      <c r="C22" s="102" t="s">
        <v>16</v>
      </c>
      <c r="D22" s="112" t="s">
        <v>1393</v>
      </c>
      <c r="E22" s="149">
        <v>43682</v>
      </c>
      <c r="F22" s="149">
        <v>21885</v>
      </c>
      <c r="G22" s="102" t="s">
        <v>1394</v>
      </c>
      <c r="H22" s="307" t="s">
        <v>1395</v>
      </c>
      <c r="I22" s="149">
        <v>47330</v>
      </c>
      <c r="J22" s="102" t="s">
        <v>58</v>
      </c>
      <c r="K22" s="102" t="s">
        <v>1570</v>
      </c>
      <c r="L22" s="112"/>
      <c r="M22" s="112"/>
      <c r="N22" s="102" t="s">
        <v>1570</v>
      </c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308"/>
    </row>
    <row r="23" spans="1:25" s="304" customFormat="1" ht="45" x14ac:dyDescent="0.25">
      <c r="A23" s="112">
        <v>20</v>
      </c>
      <c r="B23" s="102" t="s">
        <v>103</v>
      </c>
      <c r="C23" s="102" t="s">
        <v>16</v>
      </c>
      <c r="D23" s="112" t="s">
        <v>1405</v>
      </c>
      <c r="E23" s="149">
        <v>43682</v>
      </c>
      <c r="F23" s="309">
        <v>0.6791666666666667</v>
      </c>
      <c r="G23" s="102" t="s">
        <v>1406</v>
      </c>
      <c r="H23" s="307" t="s">
        <v>1395</v>
      </c>
      <c r="I23" s="149">
        <v>47330</v>
      </c>
      <c r="J23" s="102" t="s">
        <v>58</v>
      </c>
      <c r="K23" s="102" t="s">
        <v>1570</v>
      </c>
      <c r="L23" s="112"/>
      <c r="M23" s="112"/>
      <c r="N23" s="102" t="s">
        <v>1570</v>
      </c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308"/>
    </row>
    <row r="24" spans="1:25" s="113" customFormat="1" ht="45" x14ac:dyDescent="0.25">
      <c r="A24" s="112">
        <v>21</v>
      </c>
      <c r="B24" s="102" t="s">
        <v>103</v>
      </c>
      <c r="C24" s="102" t="s">
        <v>16</v>
      </c>
      <c r="D24" s="112" t="s">
        <v>1407</v>
      </c>
      <c r="E24" s="149">
        <v>43682</v>
      </c>
      <c r="F24" s="309">
        <v>0.71458333333333324</v>
      </c>
      <c r="G24" s="102" t="s">
        <v>1408</v>
      </c>
      <c r="H24" s="307" t="s">
        <v>1395</v>
      </c>
      <c r="I24" s="149">
        <v>47330</v>
      </c>
      <c r="J24" s="102" t="s">
        <v>58</v>
      </c>
      <c r="K24" s="102" t="s">
        <v>1570</v>
      </c>
      <c r="L24" s="310"/>
      <c r="M24" s="310"/>
      <c r="N24" s="102" t="s">
        <v>1570</v>
      </c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202"/>
    </row>
    <row r="25" spans="1:25" s="113" customFormat="1" ht="45" x14ac:dyDescent="0.25">
      <c r="A25" s="112">
        <v>22</v>
      </c>
      <c r="B25" s="102" t="s">
        <v>103</v>
      </c>
      <c r="C25" s="102" t="s">
        <v>16</v>
      </c>
      <c r="D25" s="112" t="s">
        <v>1409</v>
      </c>
      <c r="E25" s="149">
        <v>43682</v>
      </c>
      <c r="F25" s="309">
        <v>0.71736111111111101</v>
      </c>
      <c r="G25" s="102" t="s">
        <v>1410</v>
      </c>
      <c r="H25" s="307" t="s">
        <v>1395</v>
      </c>
      <c r="I25" s="149">
        <v>47330</v>
      </c>
      <c r="J25" s="102" t="s">
        <v>58</v>
      </c>
      <c r="K25" s="102" t="s">
        <v>1570</v>
      </c>
      <c r="L25" s="310"/>
      <c r="M25" s="310"/>
      <c r="N25" s="102" t="s">
        <v>1570</v>
      </c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202"/>
    </row>
    <row r="26" spans="1:25" s="113" customFormat="1" ht="45" x14ac:dyDescent="0.25">
      <c r="A26" s="112">
        <v>23</v>
      </c>
      <c r="B26" s="102" t="s">
        <v>103</v>
      </c>
      <c r="C26" s="102" t="s">
        <v>16</v>
      </c>
      <c r="D26" s="112" t="s">
        <v>1411</v>
      </c>
      <c r="E26" s="149">
        <v>43682</v>
      </c>
      <c r="F26" s="309">
        <v>0.72152777777777777</v>
      </c>
      <c r="G26" s="102" t="s">
        <v>1412</v>
      </c>
      <c r="H26" s="307" t="s">
        <v>1395</v>
      </c>
      <c r="I26" s="149">
        <v>47330</v>
      </c>
      <c r="J26" s="102" t="s">
        <v>58</v>
      </c>
      <c r="K26" s="102" t="s">
        <v>1570</v>
      </c>
      <c r="L26" s="310"/>
      <c r="M26" s="310"/>
      <c r="N26" s="102" t="s">
        <v>1570</v>
      </c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202"/>
    </row>
    <row r="27" spans="1:25" s="113" customFormat="1" ht="60" x14ac:dyDescent="0.25">
      <c r="A27" s="112">
        <v>24</v>
      </c>
      <c r="B27" s="112" t="s">
        <v>103</v>
      </c>
      <c r="C27" s="102" t="s">
        <v>16</v>
      </c>
      <c r="D27" s="112" t="s">
        <v>1420</v>
      </c>
      <c r="E27" s="149">
        <v>43685</v>
      </c>
      <c r="F27" s="112" t="s">
        <v>1421</v>
      </c>
      <c r="G27" s="102" t="s">
        <v>1422</v>
      </c>
      <c r="H27" s="149">
        <v>43678</v>
      </c>
      <c r="I27" s="149">
        <v>47330</v>
      </c>
      <c r="J27" s="102" t="s">
        <v>58</v>
      </c>
      <c r="K27" s="102" t="s">
        <v>1570</v>
      </c>
      <c r="L27" s="310"/>
      <c r="M27" s="310"/>
      <c r="N27" s="102" t="s">
        <v>1570</v>
      </c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202"/>
    </row>
    <row r="28" spans="1:25" s="113" customFormat="1" ht="75" x14ac:dyDescent="0.25">
      <c r="A28" s="112">
        <v>25</v>
      </c>
      <c r="B28" s="112" t="s">
        <v>103</v>
      </c>
      <c r="C28" s="102" t="s">
        <v>16</v>
      </c>
      <c r="D28" s="112" t="s">
        <v>1424</v>
      </c>
      <c r="E28" s="149">
        <v>43686</v>
      </c>
      <c r="F28" s="112" t="s">
        <v>1425</v>
      </c>
      <c r="G28" s="102" t="s">
        <v>1426</v>
      </c>
      <c r="H28" s="149">
        <v>43678</v>
      </c>
      <c r="I28" s="149">
        <v>43677</v>
      </c>
      <c r="J28" s="102" t="s">
        <v>58</v>
      </c>
      <c r="K28" s="102" t="s">
        <v>1570</v>
      </c>
      <c r="L28" s="310"/>
      <c r="M28" s="310"/>
      <c r="N28" s="102" t="s">
        <v>1570</v>
      </c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202"/>
    </row>
    <row r="29" spans="1:25" s="113" customFormat="1" ht="45" x14ac:dyDescent="0.25">
      <c r="A29" s="112">
        <v>26</v>
      </c>
      <c r="B29" s="112" t="s">
        <v>103</v>
      </c>
      <c r="C29" s="102" t="s">
        <v>16</v>
      </c>
      <c r="D29" s="112" t="s">
        <v>1427</v>
      </c>
      <c r="E29" s="149">
        <v>43686</v>
      </c>
      <c r="F29" s="112" t="s">
        <v>1428</v>
      </c>
      <c r="G29" s="102" t="s">
        <v>1429</v>
      </c>
      <c r="H29" s="149">
        <v>43678</v>
      </c>
      <c r="I29" s="149">
        <v>43677</v>
      </c>
      <c r="J29" s="102" t="s">
        <v>58</v>
      </c>
      <c r="K29" s="102" t="s">
        <v>1570</v>
      </c>
      <c r="L29" s="310"/>
      <c r="M29" s="310"/>
      <c r="N29" s="102" t="s">
        <v>1570</v>
      </c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202"/>
    </row>
    <row r="30" spans="1:25" s="113" customFormat="1" ht="60" x14ac:dyDescent="0.25">
      <c r="A30" s="112">
        <v>27</v>
      </c>
      <c r="B30" s="112" t="s">
        <v>103</v>
      </c>
      <c r="C30" s="102" t="s">
        <v>16</v>
      </c>
      <c r="D30" s="112" t="s">
        <v>1430</v>
      </c>
      <c r="E30" s="149">
        <v>43686</v>
      </c>
      <c r="F30" s="112" t="s">
        <v>1431</v>
      </c>
      <c r="G30" s="102" t="s">
        <v>1432</v>
      </c>
      <c r="H30" s="149">
        <v>43678</v>
      </c>
      <c r="I30" s="149">
        <v>47330</v>
      </c>
      <c r="J30" s="102" t="s">
        <v>58</v>
      </c>
      <c r="K30" s="102" t="s">
        <v>1570</v>
      </c>
      <c r="L30" s="310"/>
      <c r="M30" s="310"/>
      <c r="N30" s="102" t="s">
        <v>1570</v>
      </c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202"/>
    </row>
    <row r="31" spans="1:25" s="113" customFormat="1" ht="45" x14ac:dyDescent="0.25">
      <c r="A31" s="112">
        <v>28</v>
      </c>
      <c r="B31" s="112" t="s">
        <v>103</v>
      </c>
      <c r="C31" s="102" t="s">
        <v>16</v>
      </c>
      <c r="D31" s="112" t="s">
        <v>1468</v>
      </c>
      <c r="E31" s="149">
        <v>43697</v>
      </c>
      <c r="F31" s="309">
        <v>0.5444444444444444</v>
      </c>
      <c r="G31" s="102" t="s">
        <v>1410</v>
      </c>
      <c r="H31" s="149">
        <v>43678</v>
      </c>
      <c r="I31" s="149">
        <v>47330</v>
      </c>
      <c r="J31" s="102" t="s">
        <v>58</v>
      </c>
      <c r="K31" s="102" t="s">
        <v>1570</v>
      </c>
      <c r="L31" s="310"/>
      <c r="M31" s="310"/>
      <c r="N31" s="102" t="s">
        <v>1570</v>
      </c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202"/>
    </row>
    <row r="32" spans="1:25" s="908" customFormat="1" ht="60" x14ac:dyDescent="0.25">
      <c r="A32" s="779">
        <v>29</v>
      </c>
      <c r="B32" s="115" t="s">
        <v>103</v>
      </c>
      <c r="C32" s="115" t="s">
        <v>16</v>
      </c>
      <c r="D32" s="779" t="s">
        <v>1572</v>
      </c>
      <c r="E32" s="903">
        <v>43725</v>
      </c>
      <c r="F32" s="779" t="s">
        <v>1573</v>
      </c>
      <c r="G32" s="233" t="s">
        <v>1574</v>
      </c>
      <c r="H32" s="903">
        <v>43709</v>
      </c>
      <c r="I32" s="903">
        <v>47361</v>
      </c>
      <c r="J32" s="233" t="s">
        <v>58</v>
      </c>
      <c r="K32" s="904"/>
      <c r="L32" s="233" t="s">
        <v>913</v>
      </c>
      <c r="M32" s="233" t="s">
        <v>1630</v>
      </c>
      <c r="N32" s="233" t="s">
        <v>1629</v>
      </c>
      <c r="O32" s="905">
        <v>43761</v>
      </c>
      <c r="P32" s="905">
        <v>43853</v>
      </c>
      <c r="Q32" s="906" t="s">
        <v>1873</v>
      </c>
      <c r="R32" s="233" t="s">
        <v>1832</v>
      </c>
      <c r="S32" s="233">
        <v>0</v>
      </c>
      <c r="T32" s="233">
        <v>105.25</v>
      </c>
      <c r="U32" s="233" t="s">
        <v>1831</v>
      </c>
      <c r="V32" s="233"/>
      <c r="W32" s="233" t="s">
        <v>1877</v>
      </c>
      <c r="X32" s="233" t="s">
        <v>1879</v>
      </c>
      <c r="Y32" s="907" t="s">
        <v>1851</v>
      </c>
    </row>
    <row r="33" spans="1:32" s="908" customFormat="1" ht="30" x14ac:dyDescent="0.25">
      <c r="A33" s="779"/>
      <c r="B33" s="115"/>
      <c r="C33" s="115"/>
      <c r="D33" s="779"/>
      <c r="E33" s="903"/>
      <c r="F33" s="779"/>
      <c r="G33" s="233"/>
      <c r="H33" s="903"/>
      <c r="I33" s="903"/>
      <c r="J33" s="233"/>
      <c r="K33" s="904" t="s">
        <v>3988</v>
      </c>
      <c r="L33" s="233"/>
      <c r="M33" s="233"/>
      <c r="N33" s="233" t="s">
        <v>3553</v>
      </c>
      <c r="O33" s="905">
        <v>45769</v>
      </c>
      <c r="P33" s="905"/>
      <c r="Q33" s="906"/>
      <c r="R33" s="233"/>
      <c r="S33" s="233"/>
      <c r="T33" s="233"/>
      <c r="U33" s="233"/>
      <c r="V33" s="233"/>
      <c r="W33" s="233"/>
      <c r="X33" s="233"/>
      <c r="Y33" s="907"/>
    </row>
    <row r="34" spans="1:32" s="84" customFormat="1" ht="90" x14ac:dyDescent="0.25">
      <c r="A34" s="63">
        <v>30</v>
      </c>
      <c r="B34" s="52" t="s">
        <v>103</v>
      </c>
      <c r="C34" s="52" t="s">
        <v>16</v>
      </c>
      <c r="D34" s="63" t="s">
        <v>1575</v>
      </c>
      <c r="E34" s="152">
        <v>43725</v>
      </c>
      <c r="F34" s="354">
        <v>0.62986111111111109</v>
      </c>
      <c r="G34" s="52" t="s">
        <v>1576</v>
      </c>
      <c r="H34" s="152">
        <v>43709</v>
      </c>
      <c r="I34" s="152">
        <v>47361</v>
      </c>
      <c r="J34" s="87" t="s">
        <v>58</v>
      </c>
      <c r="K34" s="76"/>
      <c r="L34" s="52" t="s">
        <v>913</v>
      </c>
      <c r="M34" s="87" t="s">
        <v>1631</v>
      </c>
      <c r="N34" s="87" t="s">
        <v>1632</v>
      </c>
      <c r="O34" s="147">
        <v>43761</v>
      </c>
      <c r="P34" s="88">
        <v>43853</v>
      </c>
      <c r="Q34" s="355"/>
      <c r="R34" s="52">
        <v>20</v>
      </c>
      <c r="S34" s="52">
        <v>0</v>
      </c>
      <c r="T34" s="87">
        <v>105.25</v>
      </c>
      <c r="U34" s="52">
        <v>2105</v>
      </c>
      <c r="V34" s="355"/>
      <c r="W34" s="90" t="s">
        <v>1807</v>
      </c>
      <c r="X34" s="93" t="s">
        <v>1809</v>
      </c>
      <c r="Y34" s="356"/>
    </row>
    <row r="35" spans="1:32" s="84" customFormat="1" ht="60" x14ac:dyDescent="0.25">
      <c r="A35" s="63">
        <v>31</v>
      </c>
      <c r="B35" s="52" t="s">
        <v>103</v>
      </c>
      <c r="C35" s="52" t="s">
        <v>16</v>
      </c>
      <c r="D35" s="63" t="s">
        <v>1577</v>
      </c>
      <c r="E35" s="152">
        <v>43725</v>
      </c>
      <c r="F35" s="354">
        <v>0.63194444444444442</v>
      </c>
      <c r="G35" s="52" t="s">
        <v>1578</v>
      </c>
      <c r="H35" s="152">
        <v>43709</v>
      </c>
      <c r="I35" s="152">
        <v>47361</v>
      </c>
      <c r="J35" s="87" t="s">
        <v>58</v>
      </c>
      <c r="K35" s="76"/>
      <c r="L35" s="204" t="s">
        <v>913</v>
      </c>
      <c r="M35" s="87" t="s">
        <v>1634</v>
      </c>
      <c r="N35" s="87" t="s">
        <v>1633</v>
      </c>
      <c r="O35" s="147">
        <v>43761</v>
      </c>
      <c r="P35" s="88">
        <v>43853</v>
      </c>
      <c r="Q35" s="380"/>
      <c r="R35" s="245">
        <v>5</v>
      </c>
      <c r="S35" s="245">
        <v>0</v>
      </c>
      <c r="T35" s="90">
        <v>105.25</v>
      </c>
      <c r="U35" s="245">
        <v>526.25</v>
      </c>
      <c r="V35" s="380"/>
      <c r="W35" s="90" t="s">
        <v>1807</v>
      </c>
      <c r="X35" s="357" t="s">
        <v>1808</v>
      </c>
      <c r="Y35" s="358"/>
    </row>
    <row r="36" spans="1:32" s="84" customFormat="1" ht="75" x14ac:dyDescent="0.25">
      <c r="A36" s="63">
        <v>32</v>
      </c>
      <c r="B36" s="52" t="s">
        <v>103</v>
      </c>
      <c r="C36" s="52" t="s">
        <v>16</v>
      </c>
      <c r="D36" s="63" t="s">
        <v>1579</v>
      </c>
      <c r="E36" s="152">
        <v>43725</v>
      </c>
      <c r="F36" s="354">
        <v>0.63472222222222219</v>
      </c>
      <c r="G36" s="52" t="s">
        <v>1580</v>
      </c>
      <c r="H36" s="152">
        <v>43709</v>
      </c>
      <c r="I36" s="63" t="s">
        <v>1581</v>
      </c>
      <c r="J36" s="87" t="s">
        <v>58</v>
      </c>
      <c r="K36" s="76"/>
      <c r="L36" s="204" t="s">
        <v>913</v>
      </c>
      <c r="M36" s="87" t="s">
        <v>1635</v>
      </c>
      <c r="N36" s="87" t="s">
        <v>1636</v>
      </c>
      <c r="O36" s="147">
        <v>43761</v>
      </c>
      <c r="P36" s="88">
        <v>43853</v>
      </c>
      <c r="Q36" s="357"/>
      <c r="R36" s="204">
        <v>7</v>
      </c>
      <c r="S36" s="204">
        <v>0</v>
      </c>
      <c r="T36" s="87">
        <v>105.25</v>
      </c>
      <c r="U36" s="204">
        <v>736.75</v>
      </c>
      <c r="V36" s="357"/>
      <c r="W36" s="90" t="s">
        <v>1807</v>
      </c>
      <c r="X36" s="357" t="s">
        <v>1808</v>
      </c>
      <c r="Y36" s="358"/>
    </row>
    <row r="37" spans="1:32" s="397" customFormat="1" ht="45" x14ac:dyDescent="0.25">
      <c r="A37" s="112">
        <v>33</v>
      </c>
      <c r="B37" s="112" t="s">
        <v>409</v>
      </c>
      <c r="C37" s="393" t="s">
        <v>16</v>
      </c>
      <c r="D37" s="112" t="s">
        <v>1582</v>
      </c>
      <c r="E37" s="149">
        <v>43725</v>
      </c>
      <c r="F37" s="309">
        <v>0.64027777777777783</v>
      </c>
      <c r="G37" s="393" t="s">
        <v>1583</v>
      </c>
      <c r="H37" s="149">
        <v>43724</v>
      </c>
      <c r="I37" s="112" t="s">
        <v>1584</v>
      </c>
      <c r="J37" s="392" t="s">
        <v>58</v>
      </c>
      <c r="K37" s="310"/>
      <c r="L37" s="393"/>
      <c r="M37" s="108">
        <v>2</v>
      </c>
      <c r="N37" s="393" t="s">
        <v>1681</v>
      </c>
      <c r="O37" s="213" t="s">
        <v>1701</v>
      </c>
      <c r="P37" s="394" t="s">
        <v>484</v>
      </c>
      <c r="Q37" s="395"/>
      <c r="R37" s="108">
        <v>2</v>
      </c>
      <c r="S37" s="108">
        <v>0</v>
      </c>
      <c r="T37" s="392">
        <v>105.25</v>
      </c>
      <c r="U37" s="108">
        <v>210.5</v>
      </c>
      <c r="V37" s="395"/>
      <c r="W37" s="394"/>
      <c r="X37" s="395"/>
      <c r="Y37" s="396"/>
    </row>
    <row r="38" spans="1:32" s="84" customFormat="1" ht="45" x14ac:dyDescent="0.25">
      <c r="A38" s="63">
        <v>34</v>
      </c>
      <c r="B38" s="52" t="s">
        <v>103</v>
      </c>
      <c r="C38" s="52" t="s">
        <v>16</v>
      </c>
      <c r="D38" s="63" t="s">
        <v>1591</v>
      </c>
      <c r="E38" s="152">
        <v>43727</v>
      </c>
      <c r="F38" s="354">
        <v>0.44930555555555557</v>
      </c>
      <c r="G38" s="52" t="s">
        <v>1592</v>
      </c>
      <c r="H38" s="152">
        <v>43709</v>
      </c>
      <c r="I38" s="63" t="s">
        <v>1581</v>
      </c>
      <c r="J38" s="87" t="s">
        <v>58</v>
      </c>
      <c r="K38" s="76"/>
      <c r="L38" s="204" t="s">
        <v>913</v>
      </c>
      <c r="M38" s="87" t="s">
        <v>1637</v>
      </c>
      <c r="N38" s="87" t="s">
        <v>1638</v>
      </c>
      <c r="O38" s="88">
        <v>43768</v>
      </c>
      <c r="P38" s="88">
        <v>43860</v>
      </c>
      <c r="Q38" s="380"/>
      <c r="R38" s="245">
        <v>10</v>
      </c>
      <c r="S38" s="245">
        <v>0</v>
      </c>
      <c r="T38" s="90">
        <v>105.25</v>
      </c>
      <c r="U38" s="245">
        <v>1052.5</v>
      </c>
      <c r="V38" s="380"/>
      <c r="W38" s="90" t="s">
        <v>1807</v>
      </c>
      <c r="X38" s="357" t="s">
        <v>1808</v>
      </c>
      <c r="Y38" s="358"/>
    </row>
    <row r="39" spans="1:32" s="384" customFormat="1" ht="45" x14ac:dyDescent="0.25">
      <c r="A39" s="174">
        <v>35</v>
      </c>
      <c r="B39" s="93" t="s">
        <v>103</v>
      </c>
      <c r="C39" s="93" t="s">
        <v>16</v>
      </c>
      <c r="D39" s="174" t="s">
        <v>1593</v>
      </c>
      <c r="E39" s="153">
        <v>43727</v>
      </c>
      <c r="F39" s="386">
        <v>0.45</v>
      </c>
      <c r="G39" s="93" t="s">
        <v>1592</v>
      </c>
      <c r="H39" s="153">
        <v>43709</v>
      </c>
      <c r="I39" s="174" t="s">
        <v>1581</v>
      </c>
      <c r="J39" s="90" t="s">
        <v>58</v>
      </c>
      <c r="K39" s="383"/>
      <c r="L39" s="245" t="s">
        <v>913</v>
      </c>
      <c r="M39" s="90" t="s">
        <v>1639</v>
      </c>
      <c r="N39" s="90" t="s">
        <v>1640</v>
      </c>
      <c r="O39" s="88">
        <v>43761</v>
      </c>
      <c r="P39" s="88">
        <v>43853</v>
      </c>
      <c r="Q39" s="245" t="s">
        <v>1874</v>
      </c>
      <c r="R39" s="245" t="s">
        <v>1834</v>
      </c>
      <c r="S39" s="245">
        <v>0</v>
      </c>
      <c r="T39" s="90">
        <v>105.25</v>
      </c>
      <c r="U39" s="245" t="s">
        <v>1833</v>
      </c>
      <c r="V39" s="380"/>
      <c r="W39" s="90" t="s">
        <v>1877</v>
      </c>
      <c r="X39" s="90" t="s">
        <v>1879</v>
      </c>
      <c r="Y39" s="384" t="s">
        <v>1851</v>
      </c>
    </row>
    <row r="40" spans="1:32" s="84" customFormat="1" ht="45" x14ac:dyDescent="0.25">
      <c r="A40" s="63">
        <v>36</v>
      </c>
      <c r="B40" s="52" t="s">
        <v>103</v>
      </c>
      <c r="C40" s="52" t="s">
        <v>16</v>
      </c>
      <c r="D40" s="63" t="s">
        <v>1594</v>
      </c>
      <c r="E40" s="152">
        <v>43727</v>
      </c>
      <c r="F40" s="354">
        <v>0.45208333333333334</v>
      </c>
      <c r="G40" s="52" t="s">
        <v>1592</v>
      </c>
      <c r="H40" s="152">
        <v>43709</v>
      </c>
      <c r="I40" s="63" t="s">
        <v>1581</v>
      </c>
      <c r="J40" s="87" t="s">
        <v>58</v>
      </c>
      <c r="K40" s="76"/>
      <c r="L40" s="204" t="s">
        <v>913</v>
      </c>
      <c r="M40" s="87" t="s">
        <v>1641</v>
      </c>
      <c r="N40" s="87" t="s">
        <v>1642</v>
      </c>
      <c r="O40" s="147">
        <v>43761</v>
      </c>
      <c r="P40" s="88">
        <v>43853</v>
      </c>
      <c r="Q40" s="245"/>
      <c r="R40" s="245">
        <v>2</v>
      </c>
      <c r="S40" s="245">
        <v>0</v>
      </c>
      <c r="T40" s="90">
        <v>105.25</v>
      </c>
      <c r="U40" s="245">
        <v>210.5</v>
      </c>
      <c r="V40" s="380"/>
      <c r="W40" s="90" t="s">
        <v>1807</v>
      </c>
      <c r="X40" s="357" t="s">
        <v>1808</v>
      </c>
      <c r="Y40" s="358"/>
    </row>
    <row r="41" spans="1:32" s="384" customFormat="1" ht="75" x14ac:dyDescent="0.25">
      <c r="A41" s="174">
        <v>37</v>
      </c>
      <c r="B41" s="93" t="s">
        <v>103</v>
      </c>
      <c r="C41" s="93" t="s">
        <v>16</v>
      </c>
      <c r="D41" s="174" t="s">
        <v>1648</v>
      </c>
      <c r="E41" s="153">
        <v>43738</v>
      </c>
      <c r="F41" s="174" t="s">
        <v>1644</v>
      </c>
      <c r="G41" s="93" t="s">
        <v>1649</v>
      </c>
      <c r="H41" s="153">
        <v>43709</v>
      </c>
      <c r="I41" s="153">
        <v>47330</v>
      </c>
      <c r="J41" s="90" t="s">
        <v>58</v>
      </c>
      <c r="K41" s="383"/>
      <c r="L41" s="245" t="s">
        <v>913</v>
      </c>
      <c r="M41" s="90">
        <v>5</v>
      </c>
      <c r="N41" s="90" t="s">
        <v>1684</v>
      </c>
      <c r="O41" s="88">
        <v>43796</v>
      </c>
      <c r="P41" s="88">
        <v>43888</v>
      </c>
      <c r="Q41" s="245" t="s">
        <v>1875</v>
      </c>
      <c r="R41" s="90" t="s">
        <v>1836</v>
      </c>
      <c r="S41" s="90">
        <v>1</v>
      </c>
      <c r="T41" s="90">
        <v>105.25</v>
      </c>
      <c r="U41" s="90" t="s">
        <v>1835</v>
      </c>
      <c r="V41" s="90"/>
      <c r="W41" s="90" t="s">
        <v>1877</v>
      </c>
      <c r="X41" s="90" t="s">
        <v>1878</v>
      </c>
      <c r="Y41" s="90" t="s">
        <v>1851</v>
      </c>
      <c r="Z41" s="90"/>
    </row>
    <row r="42" spans="1:32" s="84" customFormat="1" ht="105" x14ac:dyDescent="0.25">
      <c r="A42" s="400">
        <v>38</v>
      </c>
      <c r="B42" s="52" t="s">
        <v>103</v>
      </c>
      <c r="C42" s="52" t="s">
        <v>16</v>
      </c>
      <c r="D42" s="400" t="s">
        <v>1848</v>
      </c>
      <c r="E42" s="147">
        <v>43881</v>
      </c>
      <c r="F42" s="398" t="s">
        <v>1644</v>
      </c>
      <c r="G42" s="400" t="s">
        <v>1849</v>
      </c>
      <c r="H42" s="147">
        <v>43862</v>
      </c>
      <c r="I42" s="147" t="s">
        <v>1850</v>
      </c>
      <c r="J42" s="400" t="s">
        <v>58</v>
      </c>
      <c r="K42" s="400"/>
      <c r="L42" s="204" t="s">
        <v>913</v>
      </c>
      <c r="M42" s="400">
        <v>1</v>
      </c>
      <c r="N42" s="400" t="s">
        <v>1895</v>
      </c>
      <c r="O42" s="147">
        <v>43951</v>
      </c>
      <c r="P42" s="88">
        <v>44042</v>
      </c>
      <c r="Q42" s="400"/>
      <c r="R42" s="400">
        <v>33</v>
      </c>
      <c r="S42" s="400">
        <v>4</v>
      </c>
      <c r="T42" s="400">
        <v>105.25</v>
      </c>
      <c r="U42" s="400">
        <v>3894.25</v>
      </c>
      <c r="V42" s="400"/>
      <c r="W42" s="90" t="s">
        <v>2262</v>
      </c>
      <c r="X42" s="400" t="s">
        <v>1876</v>
      </c>
      <c r="Y42" s="405" t="s">
        <v>2045</v>
      </c>
      <c r="Z42" s="400"/>
      <c r="AA42" s="400"/>
      <c r="AB42" s="400"/>
      <c r="AC42" s="400"/>
      <c r="AD42" s="400"/>
      <c r="AE42" s="400"/>
      <c r="AF42" s="400"/>
    </row>
    <row r="43" spans="1:32" s="84" customFormat="1" ht="75" x14ac:dyDescent="0.25">
      <c r="A43" s="468">
        <v>39</v>
      </c>
      <c r="B43" s="468" t="s">
        <v>202</v>
      </c>
      <c r="C43" s="52" t="s">
        <v>16</v>
      </c>
      <c r="D43" s="468">
        <v>186</v>
      </c>
      <c r="E43" s="147">
        <v>43878</v>
      </c>
      <c r="F43" s="468"/>
      <c r="G43" s="468" t="s">
        <v>1856</v>
      </c>
      <c r="H43" s="147">
        <v>43831</v>
      </c>
      <c r="I43" s="147">
        <v>44561</v>
      </c>
      <c r="J43" s="468" t="s">
        <v>58</v>
      </c>
      <c r="K43" s="468"/>
      <c r="L43" s="468"/>
      <c r="M43" s="468" t="s">
        <v>1857</v>
      </c>
      <c r="N43" s="468" t="s">
        <v>1857</v>
      </c>
      <c r="O43" s="147">
        <v>44081</v>
      </c>
      <c r="P43" s="147">
        <v>44172</v>
      </c>
      <c r="Q43" s="468"/>
      <c r="R43" s="468">
        <v>11</v>
      </c>
      <c r="S43" s="468">
        <v>0</v>
      </c>
      <c r="T43" s="468">
        <v>105.25</v>
      </c>
      <c r="U43" s="468">
        <v>1157.75</v>
      </c>
      <c r="V43" s="468"/>
      <c r="W43" s="90" t="s">
        <v>2208</v>
      </c>
      <c r="X43" s="468"/>
      <c r="Y43" s="468" t="s">
        <v>2195</v>
      </c>
      <c r="Z43" s="468"/>
      <c r="AA43" s="468"/>
      <c r="AB43" s="468"/>
      <c r="AC43" s="468"/>
      <c r="AD43" s="468"/>
      <c r="AE43" s="468"/>
      <c r="AF43" s="468"/>
    </row>
    <row r="44" spans="1:32" s="84" customFormat="1" ht="45" x14ac:dyDescent="0.25">
      <c r="A44" s="434">
        <v>40</v>
      </c>
      <c r="B44" s="434" t="s">
        <v>319</v>
      </c>
      <c r="C44" s="52" t="s">
        <v>16</v>
      </c>
      <c r="D44" s="434" t="s">
        <v>1909</v>
      </c>
      <c r="E44" s="147">
        <v>43914</v>
      </c>
      <c r="F44" s="435">
        <v>18537</v>
      </c>
      <c r="G44" s="434" t="s">
        <v>1910</v>
      </c>
      <c r="H44" s="147">
        <v>43922</v>
      </c>
      <c r="I44" s="147">
        <v>47574</v>
      </c>
      <c r="J44" s="434" t="s">
        <v>58</v>
      </c>
      <c r="K44" s="434"/>
      <c r="L44" s="434" t="s">
        <v>1911</v>
      </c>
      <c r="M44" s="434" t="s">
        <v>2003</v>
      </c>
      <c r="N44" s="434" t="s">
        <v>2004</v>
      </c>
      <c r="O44" s="147">
        <v>44014</v>
      </c>
      <c r="P44" s="147">
        <v>44106</v>
      </c>
      <c r="Q44" s="453" t="s">
        <v>2164</v>
      </c>
      <c r="R44" s="434">
        <v>1</v>
      </c>
      <c r="S44" s="434">
        <v>40</v>
      </c>
      <c r="T44" s="434">
        <v>105.25</v>
      </c>
      <c r="U44" s="434">
        <v>4315.25</v>
      </c>
      <c r="V44" s="434"/>
      <c r="W44" s="90" t="s">
        <v>2194</v>
      </c>
      <c r="X44" s="434" t="s">
        <v>2005</v>
      </c>
      <c r="Y44" s="434" t="s">
        <v>2141</v>
      </c>
      <c r="Z44" s="434"/>
      <c r="AA44" s="434"/>
      <c r="AB44" s="434"/>
      <c r="AC44" s="434"/>
      <c r="AD44" s="434"/>
      <c r="AE44" s="434"/>
      <c r="AF44" s="434"/>
    </row>
    <row r="45" spans="1:32" s="84" customFormat="1" ht="45" x14ac:dyDescent="0.25">
      <c r="A45" s="457" t="s">
        <v>2165</v>
      </c>
      <c r="B45" s="457"/>
      <c r="C45" s="52"/>
      <c r="D45" s="457"/>
      <c r="E45" s="147"/>
      <c r="F45" s="435"/>
      <c r="G45" s="457"/>
      <c r="H45" s="147"/>
      <c r="I45" s="147"/>
      <c r="J45" s="457" t="s">
        <v>2166</v>
      </c>
      <c r="K45" s="457"/>
      <c r="L45" s="457"/>
      <c r="M45" s="457"/>
      <c r="N45" s="457" t="s">
        <v>2152</v>
      </c>
      <c r="O45" s="147"/>
      <c r="P45" s="147"/>
      <c r="Q45" s="457"/>
      <c r="R45" s="457">
        <v>2</v>
      </c>
      <c r="S45" s="457">
        <v>39</v>
      </c>
      <c r="T45" s="457">
        <v>105.25</v>
      </c>
      <c r="U45" s="457">
        <f>T45*R45+S45*T45</f>
        <v>4315.25</v>
      </c>
      <c r="V45" s="457"/>
      <c r="W45" s="345"/>
      <c r="X45" s="457"/>
      <c r="Y45" s="457"/>
      <c r="Z45" s="457"/>
      <c r="AA45" s="457"/>
      <c r="AB45" s="457"/>
      <c r="AC45" s="457"/>
      <c r="AD45" s="457"/>
      <c r="AE45" s="457"/>
      <c r="AF45" s="457"/>
    </row>
    <row r="46" spans="1:32" s="84" customFormat="1" ht="75" x14ac:dyDescent="0.25">
      <c r="A46" s="431">
        <v>41</v>
      </c>
      <c r="B46" s="52" t="s">
        <v>103</v>
      </c>
      <c r="C46" s="52" t="s">
        <v>16</v>
      </c>
      <c r="D46" s="431" t="s">
        <v>2021</v>
      </c>
      <c r="E46" s="147">
        <v>43950</v>
      </c>
      <c r="F46" s="431" t="s">
        <v>2022</v>
      </c>
      <c r="G46" s="431" t="s">
        <v>2023</v>
      </c>
      <c r="H46" s="147">
        <v>43952</v>
      </c>
      <c r="I46" s="147">
        <v>47848</v>
      </c>
      <c r="J46" s="431" t="s">
        <v>58</v>
      </c>
      <c r="K46" s="431"/>
      <c r="L46" s="204" t="s">
        <v>913</v>
      </c>
      <c r="M46" s="431" t="s">
        <v>2077</v>
      </c>
      <c r="N46" s="431" t="s">
        <v>2076</v>
      </c>
      <c r="O46" s="147">
        <v>44007</v>
      </c>
      <c r="P46" s="147">
        <v>44099</v>
      </c>
      <c r="Q46" s="431"/>
      <c r="R46" s="431"/>
      <c r="S46" s="431">
        <v>1</v>
      </c>
      <c r="T46" s="431">
        <v>105.25</v>
      </c>
      <c r="U46" s="431">
        <v>105.25</v>
      </c>
      <c r="V46" s="431"/>
      <c r="W46" s="90" t="s">
        <v>2290</v>
      </c>
      <c r="X46" s="431" t="s">
        <v>1896</v>
      </c>
      <c r="Y46" s="431" t="s">
        <v>2101</v>
      </c>
      <c r="Z46" s="431"/>
      <c r="AA46" s="431"/>
      <c r="AB46" s="431"/>
      <c r="AC46" s="431"/>
      <c r="AD46" s="431"/>
      <c r="AE46" s="431"/>
      <c r="AF46" s="431"/>
    </row>
    <row r="47" spans="1:32" s="84" customFormat="1" ht="60" x14ac:dyDescent="0.25">
      <c r="A47" s="430">
        <v>42</v>
      </c>
      <c r="B47" s="52" t="s">
        <v>103</v>
      </c>
      <c r="C47" s="52" t="s">
        <v>16</v>
      </c>
      <c r="D47" s="430" t="s">
        <v>2024</v>
      </c>
      <c r="E47" s="147">
        <v>43950</v>
      </c>
      <c r="F47" s="430" t="s">
        <v>2025</v>
      </c>
      <c r="G47" s="430" t="s">
        <v>2026</v>
      </c>
      <c r="H47" s="147">
        <v>43952</v>
      </c>
      <c r="I47" s="147">
        <v>47848</v>
      </c>
      <c r="J47" s="430" t="s">
        <v>58</v>
      </c>
      <c r="K47" s="559" t="s">
        <v>2513</v>
      </c>
      <c r="L47" s="204" t="s">
        <v>913</v>
      </c>
      <c r="M47" s="430" t="s">
        <v>2078</v>
      </c>
      <c r="N47" s="430" t="s">
        <v>2079</v>
      </c>
      <c r="O47" s="147">
        <v>43997</v>
      </c>
      <c r="P47" s="147">
        <v>44089</v>
      </c>
      <c r="Q47" s="430"/>
      <c r="R47" s="430">
        <v>3</v>
      </c>
      <c r="S47" s="430">
        <v>1</v>
      </c>
      <c r="T47" s="430">
        <v>105.25</v>
      </c>
      <c r="U47" s="430">
        <v>421</v>
      </c>
      <c r="V47" s="430"/>
      <c r="W47" s="345"/>
      <c r="X47" s="430" t="s">
        <v>1896</v>
      </c>
      <c r="Y47" s="430" t="s">
        <v>2084</v>
      </c>
      <c r="Z47" s="430"/>
      <c r="AA47" s="430"/>
      <c r="AB47" s="430"/>
      <c r="AC47" s="430"/>
      <c r="AD47" s="430"/>
      <c r="AE47" s="430"/>
      <c r="AF47" s="430"/>
    </row>
    <row r="48" spans="1:32" s="84" customFormat="1" ht="30" x14ac:dyDescent="0.25">
      <c r="A48" s="784"/>
      <c r="B48" s="52"/>
      <c r="C48" s="52"/>
      <c r="D48" s="784"/>
      <c r="E48" s="785"/>
      <c r="F48" s="784"/>
      <c r="G48" s="784"/>
      <c r="H48" s="785"/>
      <c r="I48" s="785"/>
      <c r="J48" s="784"/>
      <c r="K48" s="784"/>
      <c r="L48" s="204"/>
      <c r="M48" s="784"/>
      <c r="N48" s="784" t="s">
        <v>3553</v>
      </c>
      <c r="O48" s="785">
        <v>45420</v>
      </c>
      <c r="P48" s="785"/>
      <c r="Q48" s="784"/>
      <c r="R48" s="784"/>
      <c r="S48" s="784"/>
      <c r="T48" s="784"/>
      <c r="U48" s="784"/>
      <c r="V48" s="784"/>
      <c r="W48" s="786"/>
      <c r="X48" s="784"/>
      <c r="Y48" s="784"/>
      <c r="Z48" s="784"/>
      <c r="AA48" s="784"/>
      <c r="AB48" s="784"/>
      <c r="AC48" s="784"/>
      <c r="AD48" s="784"/>
      <c r="AE48" s="784"/>
      <c r="AF48" s="784"/>
    </row>
    <row r="49" spans="1:32" s="84" customFormat="1" ht="90" x14ac:dyDescent="0.25">
      <c r="A49" s="561" t="s">
        <v>1761</v>
      </c>
      <c r="B49" s="52" t="s">
        <v>103</v>
      </c>
      <c r="C49" s="52" t="s">
        <v>16</v>
      </c>
      <c r="D49" s="561" t="s">
        <v>2514</v>
      </c>
      <c r="E49" s="562">
        <v>44355</v>
      </c>
      <c r="F49" s="561"/>
      <c r="G49" s="561"/>
      <c r="H49" s="562"/>
      <c r="I49" s="562"/>
      <c r="J49" s="561" t="s">
        <v>2515</v>
      </c>
      <c r="K49" s="559"/>
      <c r="L49" s="204"/>
      <c r="M49" s="561"/>
      <c r="N49" s="561"/>
      <c r="O49" s="562"/>
      <c r="P49" s="562"/>
      <c r="Q49" s="561"/>
      <c r="R49" s="561"/>
      <c r="S49" s="561"/>
      <c r="T49" s="561"/>
      <c r="U49" s="561"/>
      <c r="V49" s="561"/>
      <c r="W49" s="560"/>
      <c r="X49" s="561"/>
      <c r="Y49" s="561"/>
      <c r="Z49" s="561"/>
      <c r="AA49" s="561"/>
      <c r="AB49" s="561"/>
      <c r="AC49" s="561"/>
      <c r="AD49" s="561"/>
      <c r="AE49" s="561"/>
      <c r="AF49" s="561"/>
    </row>
    <row r="50" spans="1:32" s="84" customFormat="1" ht="75" x14ac:dyDescent="0.25">
      <c r="A50" s="456">
        <v>43</v>
      </c>
      <c r="B50" s="456" t="s">
        <v>2127</v>
      </c>
      <c r="C50" s="456" t="s">
        <v>16</v>
      </c>
      <c r="D50" s="456" t="s">
        <v>2128</v>
      </c>
      <c r="E50" s="147">
        <v>44035</v>
      </c>
      <c r="F50" s="398">
        <v>0.4777777777777778</v>
      </c>
      <c r="G50" s="456" t="s">
        <v>2131</v>
      </c>
      <c r="H50" s="147">
        <v>44013</v>
      </c>
      <c r="I50" s="147">
        <v>47848</v>
      </c>
      <c r="J50" s="456" t="s">
        <v>58</v>
      </c>
      <c r="K50" s="456"/>
      <c r="L50" s="92" t="s">
        <v>444</v>
      </c>
      <c r="M50" s="458" t="s">
        <v>2167</v>
      </c>
      <c r="N50" s="458" t="s">
        <v>2154</v>
      </c>
      <c r="O50" s="147">
        <v>44063</v>
      </c>
      <c r="P50" s="147">
        <v>44155</v>
      </c>
      <c r="Q50" s="458"/>
      <c r="R50" s="458">
        <v>2</v>
      </c>
      <c r="S50" s="458"/>
      <c r="T50" s="458">
        <v>105.25</v>
      </c>
      <c r="U50" s="458">
        <v>210.5</v>
      </c>
      <c r="V50" s="456"/>
      <c r="W50" s="90" t="s">
        <v>2274</v>
      </c>
      <c r="X50" s="456"/>
      <c r="Y50" s="456" t="s">
        <v>2159</v>
      </c>
      <c r="Z50" s="456"/>
      <c r="AA50" s="456"/>
      <c r="AB50" s="456"/>
      <c r="AC50" s="456"/>
      <c r="AD50" s="456"/>
      <c r="AE50" s="456"/>
      <c r="AF50" s="456"/>
    </row>
    <row r="51" spans="1:32" s="84" customFormat="1" ht="75" x14ac:dyDescent="0.25">
      <c r="A51" s="456">
        <v>44</v>
      </c>
      <c r="B51" s="456" t="s">
        <v>409</v>
      </c>
      <c r="C51" s="456" t="s">
        <v>16</v>
      </c>
      <c r="D51" s="456" t="s">
        <v>2129</v>
      </c>
      <c r="E51" s="147">
        <v>44035</v>
      </c>
      <c r="F51" s="398">
        <v>0.47986111111111113</v>
      </c>
      <c r="G51" s="456" t="s">
        <v>2130</v>
      </c>
      <c r="H51" s="147">
        <v>44013</v>
      </c>
      <c r="I51" s="147">
        <v>47848</v>
      </c>
      <c r="J51" s="456" t="s">
        <v>58</v>
      </c>
      <c r="K51" s="456"/>
      <c r="L51" s="92" t="s">
        <v>444</v>
      </c>
      <c r="M51" s="458" t="s">
        <v>2168</v>
      </c>
      <c r="N51" s="456" t="s">
        <v>2155</v>
      </c>
      <c r="O51" s="147">
        <v>44063</v>
      </c>
      <c r="P51" s="147">
        <v>44155</v>
      </c>
      <c r="Q51" s="456"/>
      <c r="R51" s="456">
        <v>21</v>
      </c>
      <c r="S51" s="456"/>
      <c r="T51" s="456">
        <v>105.25</v>
      </c>
      <c r="U51" s="456">
        <f>T51*R51</f>
        <v>2210.25</v>
      </c>
      <c r="V51" s="456"/>
      <c r="W51" s="90" t="s">
        <v>2273</v>
      </c>
      <c r="X51" s="456"/>
      <c r="Y51" s="456" t="s">
        <v>2159</v>
      </c>
      <c r="Z51" s="456"/>
      <c r="AA51" s="456"/>
      <c r="AB51" s="456"/>
      <c r="AC51" s="456"/>
      <c r="AD51" s="456"/>
      <c r="AE51" s="456"/>
      <c r="AF51" s="456"/>
    </row>
    <row r="52" spans="1:32" s="47" customFormat="1" ht="105" x14ac:dyDescent="0.25">
      <c r="A52" s="311">
        <v>45</v>
      </c>
      <c r="B52" s="382" t="s">
        <v>409</v>
      </c>
      <c r="C52" s="382" t="s">
        <v>16</v>
      </c>
      <c r="D52" s="311" t="s">
        <v>2157</v>
      </c>
      <c r="E52" s="28">
        <v>44057</v>
      </c>
      <c r="F52" s="446">
        <v>0.47361111111111115</v>
      </c>
      <c r="G52" s="311" t="s">
        <v>2131</v>
      </c>
      <c r="H52" s="28">
        <v>44013</v>
      </c>
      <c r="I52" s="28">
        <v>47848</v>
      </c>
      <c r="J52" s="382" t="s">
        <v>58</v>
      </c>
      <c r="K52" s="478" t="s">
        <v>620</v>
      </c>
      <c r="M52" s="470"/>
      <c r="N52" s="470"/>
      <c r="P52" s="471"/>
      <c r="R52" s="471"/>
      <c r="T52" s="470"/>
      <c r="U52" s="470"/>
      <c r="V52" s="311"/>
      <c r="W52" s="311"/>
      <c r="X52" s="311"/>
      <c r="Y52" s="311"/>
      <c r="Z52" s="311"/>
      <c r="AA52" s="311"/>
      <c r="AB52" s="311"/>
      <c r="AC52" s="311"/>
      <c r="AD52" s="311"/>
      <c r="AE52" s="311"/>
      <c r="AF52" s="311"/>
    </row>
    <row r="53" spans="1:32" s="47" customFormat="1" ht="105" x14ac:dyDescent="0.25">
      <c r="A53" s="311">
        <v>46</v>
      </c>
      <c r="B53" s="382" t="s">
        <v>409</v>
      </c>
      <c r="C53" s="382" t="s">
        <v>16</v>
      </c>
      <c r="D53" s="311" t="s">
        <v>2158</v>
      </c>
      <c r="E53" s="28">
        <v>44057</v>
      </c>
      <c r="F53" s="446">
        <v>0.4770833333333333</v>
      </c>
      <c r="G53" s="382" t="s">
        <v>2130</v>
      </c>
      <c r="H53" s="28">
        <v>44013</v>
      </c>
      <c r="I53" s="28">
        <v>47848</v>
      </c>
      <c r="J53" s="382" t="s">
        <v>58</v>
      </c>
      <c r="K53" s="478" t="s">
        <v>620</v>
      </c>
      <c r="L53" s="311"/>
      <c r="M53" s="470"/>
      <c r="N53" s="470"/>
      <c r="O53" s="311"/>
      <c r="P53" s="471"/>
      <c r="Q53" s="311"/>
      <c r="R53" s="382"/>
      <c r="S53" s="311"/>
      <c r="T53" s="470"/>
      <c r="U53" s="470"/>
      <c r="V53" s="311"/>
      <c r="W53" s="311"/>
      <c r="X53" s="311"/>
      <c r="Y53" s="311"/>
      <c r="Z53" s="311"/>
      <c r="AA53" s="311"/>
      <c r="AB53" s="311"/>
      <c r="AC53" s="311"/>
      <c r="AD53" s="311"/>
      <c r="AE53" s="311"/>
      <c r="AF53" s="311"/>
    </row>
    <row r="54" spans="1:32" s="481" customFormat="1" ht="45" x14ac:dyDescent="0.25">
      <c r="A54" s="110">
        <v>47</v>
      </c>
      <c r="B54" s="110" t="s">
        <v>409</v>
      </c>
      <c r="C54" s="110" t="s">
        <v>16</v>
      </c>
      <c r="D54" s="110" t="s">
        <v>2181</v>
      </c>
      <c r="E54" s="239">
        <v>44110</v>
      </c>
      <c r="F54" s="480">
        <v>0.43055555555555558</v>
      </c>
      <c r="G54" s="110" t="s">
        <v>2130</v>
      </c>
      <c r="H54" s="239">
        <v>44110</v>
      </c>
      <c r="I54" s="239">
        <v>47848</v>
      </c>
      <c r="J54" s="110" t="s">
        <v>58</v>
      </c>
      <c r="K54" s="479" t="s">
        <v>2183</v>
      </c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</row>
    <row r="55" spans="1:32" s="481" customFormat="1" ht="45" x14ac:dyDescent="0.25">
      <c r="A55" s="110">
        <v>48</v>
      </c>
      <c r="B55" s="110" t="s">
        <v>409</v>
      </c>
      <c r="C55" s="110" t="s">
        <v>16</v>
      </c>
      <c r="D55" s="110" t="s">
        <v>2182</v>
      </c>
      <c r="E55" s="239">
        <v>44110</v>
      </c>
      <c r="F55" s="480">
        <v>0.43402777777777773</v>
      </c>
      <c r="G55" s="110" t="s">
        <v>2131</v>
      </c>
      <c r="H55" s="239">
        <v>44110</v>
      </c>
      <c r="I55" s="239">
        <v>47848</v>
      </c>
      <c r="J55" s="110" t="s">
        <v>58</v>
      </c>
      <c r="K55" s="479" t="s">
        <v>2278</v>
      </c>
      <c r="M55" s="110"/>
      <c r="N55" s="110"/>
      <c r="P55" s="482"/>
      <c r="R55" s="482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</row>
    <row r="56" spans="1:32" s="84" customFormat="1" ht="45" x14ac:dyDescent="0.25">
      <c r="A56" s="493">
        <v>49</v>
      </c>
      <c r="B56" s="493" t="s">
        <v>409</v>
      </c>
      <c r="C56" s="493" t="s">
        <v>16</v>
      </c>
      <c r="D56" s="493" t="s">
        <v>2186</v>
      </c>
      <c r="E56" s="147">
        <v>44111</v>
      </c>
      <c r="F56" s="398" t="s">
        <v>2187</v>
      </c>
      <c r="G56" s="493" t="s">
        <v>2131</v>
      </c>
      <c r="H56" s="147">
        <v>44105</v>
      </c>
      <c r="I56" s="147">
        <v>47848</v>
      </c>
      <c r="J56" s="493" t="s">
        <v>58</v>
      </c>
      <c r="K56" s="52"/>
      <c r="M56" s="493" t="s">
        <v>2189</v>
      </c>
      <c r="N56" s="493" t="s">
        <v>2190</v>
      </c>
      <c r="O56" s="495">
        <v>44141</v>
      </c>
      <c r="P56" s="494" t="s">
        <v>484</v>
      </c>
      <c r="R56" s="494">
        <v>1</v>
      </c>
      <c r="T56" s="493">
        <v>105.25</v>
      </c>
      <c r="U56" s="493">
        <v>105.25</v>
      </c>
      <c r="V56" s="493"/>
      <c r="W56" s="90" t="s">
        <v>2275</v>
      </c>
      <c r="X56" s="493"/>
      <c r="Y56" s="493" t="s">
        <v>2193</v>
      </c>
      <c r="Z56" s="493"/>
      <c r="AA56" s="493"/>
      <c r="AB56" s="493"/>
      <c r="AC56" s="493"/>
      <c r="AD56" s="493"/>
      <c r="AE56" s="493"/>
      <c r="AF56" s="493"/>
    </row>
    <row r="57" spans="1:32" s="84" customFormat="1" ht="45" x14ac:dyDescent="0.25">
      <c r="A57" s="493">
        <v>50</v>
      </c>
      <c r="B57" s="493" t="s">
        <v>409</v>
      </c>
      <c r="C57" s="493" t="s">
        <v>16</v>
      </c>
      <c r="D57" s="493" t="s">
        <v>2188</v>
      </c>
      <c r="E57" s="147">
        <v>44111</v>
      </c>
      <c r="F57" s="398" t="s">
        <v>2187</v>
      </c>
      <c r="G57" s="493" t="s">
        <v>2130</v>
      </c>
      <c r="H57" s="147">
        <v>44105</v>
      </c>
      <c r="I57" s="147">
        <v>47848</v>
      </c>
      <c r="J57" s="493" t="s">
        <v>58</v>
      </c>
      <c r="K57" s="52"/>
      <c r="L57" s="493"/>
      <c r="M57" s="493" t="s">
        <v>2191</v>
      </c>
      <c r="N57" s="493" t="s">
        <v>2192</v>
      </c>
      <c r="O57" s="376">
        <v>44141</v>
      </c>
      <c r="P57" s="494" t="s">
        <v>484</v>
      </c>
      <c r="R57" s="494">
        <v>1</v>
      </c>
      <c r="T57" s="493">
        <v>105.25</v>
      </c>
      <c r="U57" s="493">
        <v>105.25</v>
      </c>
      <c r="V57" s="493"/>
      <c r="W57" s="90" t="s">
        <v>2275</v>
      </c>
      <c r="X57" s="493"/>
      <c r="Y57" s="493" t="s">
        <v>2193</v>
      </c>
      <c r="Z57" s="493"/>
      <c r="AA57" s="493"/>
      <c r="AB57" s="493"/>
      <c r="AC57" s="493"/>
      <c r="AD57" s="493"/>
      <c r="AE57" s="493"/>
      <c r="AF57" s="493"/>
    </row>
    <row r="58" spans="1:32" s="47" customFormat="1" ht="60" x14ac:dyDescent="0.25">
      <c r="A58" s="311">
        <v>51</v>
      </c>
      <c r="B58" s="311" t="s">
        <v>2196</v>
      </c>
      <c r="C58" s="311" t="s">
        <v>2197</v>
      </c>
      <c r="D58" s="311" t="s">
        <v>2198</v>
      </c>
      <c r="E58" s="28">
        <v>44151</v>
      </c>
      <c r="F58" s="446">
        <v>0.6694444444444444</v>
      </c>
      <c r="G58" s="311" t="s">
        <v>2199</v>
      </c>
      <c r="H58" s="28">
        <v>44256</v>
      </c>
      <c r="I58" s="28">
        <v>44561</v>
      </c>
      <c r="J58" s="311" t="s">
        <v>2200</v>
      </c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</row>
    <row r="59" spans="1:32" s="47" customFormat="1" ht="45" x14ac:dyDescent="0.25">
      <c r="A59" s="311">
        <v>52</v>
      </c>
      <c r="B59" s="382" t="s">
        <v>409</v>
      </c>
      <c r="C59" s="382" t="s">
        <v>16</v>
      </c>
      <c r="D59" s="311" t="s">
        <v>2213</v>
      </c>
      <c r="E59" s="28">
        <v>44141</v>
      </c>
      <c r="F59" s="446">
        <v>0.58194444444444449</v>
      </c>
      <c r="G59" s="382" t="s">
        <v>2214</v>
      </c>
      <c r="H59" s="28">
        <v>44013</v>
      </c>
      <c r="I59" s="28">
        <v>47848</v>
      </c>
      <c r="J59" s="382" t="s">
        <v>58</v>
      </c>
      <c r="K59" s="311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</row>
    <row r="60" spans="1:32" s="84" customFormat="1" ht="45" x14ac:dyDescent="0.25">
      <c r="A60" s="524">
        <v>53</v>
      </c>
      <c r="B60" s="524" t="s">
        <v>409</v>
      </c>
      <c r="C60" s="524" t="s">
        <v>16</v>
      </c>
      <c r="D60" s="524" t="s">
        <v>2256</v>
      </c>
      <c r="E60" s="147">
        <v>44176</v>
      </c>
      <c r="F60" s="398">
        <v>0.44444444444444442</v>
      </c>
      <c r="G60" s="524" t="s">
        <v>2257</v>
      </c>
      <c r="H60" s="147">
        <v>44013</v>
      </c>
      <c r="I60" s="147">
        <v>47848</v>
      </c>
      <c r="J60" s="524" t="s">
        <v>58</v>
      </c>
      <c r="K60" s="524"/>
      <c r="L60" s="524"/>
      <c r="M60" s="524" t="s">
        <v>2265</v>
      </c>
      <c r="N60" s="524" t="s">
        <v>2264</v>
      </c>
      <c r="O60" s="147">
        <v>44224</v>
      </c>
      <c r="P60" s="147">
        <v>44314</v>
      </c>
      <c r="Q60" s="524"/>
      <c r="R60" s="524">
        <v>39</v>
      </c>
      <c r="S60" s="524"/>
      <c r="T60" s="524">
        <v>105.25</v>
      </c>
      <c r="U60" s="524">
        <v>4104.75</v>
      </c>
      <c r="V60" s="524"/>
      <c r="W60" s="573" t="s">
        <v>2668</v>
      </c>
      <c r="X60" s="524"/>
      <c r="Y60" s="524" t="s">
        <v>2267</v>
      </c>
      <c r="Z60" s="524"/>
      <c r="AA60" s="524"/>
      <c r="AB60" s="524"/>
      <c r="AC60" s="524"/>
      <c r="AD60" s="524"/>
      <c r="AE60" s="524"/>
      <c r="AF60" s="524"/>
    </row>
    <row r="61" spans="1:32" s="84" customFormat="1" ht="45" x14ac:dyDescent="0.25">
      <c r="A61" s="554">
        <v>54</v>
      </c>
      <c r="B61" s="554" t="s">
        <v>409</v>
      </c>
      <c r="C61" s="554" t="s">
        <v>16</v>
      </c>
      <c r="D61" s="554" t="s">
        <v>2276</v>
      </c>
      <c r="E61" s="555">
        <v>44216</v>
      </c>
      <c r="F61" s="398">
        <v>0.37152777777777773</v>
      </c>
      <c r="G61" s="554" t="s">
        <v>2277</v>
      </c>
      <c r="H61" s="555">
        <v>44013</v>
      </c>
      <c r="I61" s="555">
        <v>48213</v>
      </c>
      <c r="J61" s="554" t="s">
        <v>58</v>
      </c>
      <c r="K61" s="554"/>
      <c r="L61" s="554"/>
      <c r="M61" s="554" t="s">
        <v>2315</v>
      </c>
      <c r="N61" s="554" t="s">
        <v>2302</v>
      </c>
      <c r="O61" s="555">
        <v>44285</v>
      </c>
      <c r="P61" s="555">
        <v>44377</v>
      </c>
      <c r="Q61" s="554"/>
      <c r="R61" s="554">
        <v>59</v>
      </c>
      <c r="S61" s="554">
        <v>2</v>
      </c>
      <c r="T61" s="554">
        <v>105.25</v>
      </c>
      <c r="U61" s="554">
        <v>6420.25</v>
      </c>
      <c r="V61" s="554"/>
      <c r="W61" s="90" t="s">
        <v>2617</v>
      </c>
      <c r="X61" s="554"/>
      <c r="Y61" s="554"/>
      <c r="Z61" s="554"/>
      <c r="AA61" s="554"/>
      <c r="AB61" s="554"/>
      <c r="AC61" s="554"/>
      <c r="AD61" s="554"/>
      <c r="AE61" s="554"/>
      <c r="AF61" s="554"/>
    </row>
    <row r="62" spans="1:32" s="84" customFormat="1" x14ac:dyDescent="0.25">
      <c r="A62" s="565" t="s">
        <v>2544</v>
      </c>
      <c r="B62" s="565"/>
      <c r="C62" s="565"/>
      <c r="D62" s="565"/>
      <c r="E62" s="566"/>
      <c r="F62" s="398"/>
      <c r="G62" s="565"/>
      <c r="H62" s="566"/>
      <c r="I62" s="566"/>
      <c r="J62" s="565"/>
      <c r="K62" s="565"/>
      <c r="L62" s="565"/>
      <c r="M62" s="565"/>
      <c r="N62" s="565" t="s">
        <v>2308</v>
      </c>
      <c r="O62" s="566">
        <v>44404</v>
      </c>
      <c r="P62" s="566"/>
      <c r="Q62" s="565"/>
      <c r="R62" s="565">
        <v>58</v>
      </c>
      <c r="S62" s="565">
        <v>2</v>
      </c>
      <c r="T62" s="565">
        <v>105.25</v>
      </c>
      <c r="U62" s="565">
        <v>6315</v>
      </c>
      <c r="V62" s="565"/>
      <c r="W62" s="564"/>
      <c r="X62" s="565"/>
      <c r="Y62" s="565"/>
      <c r="Z62" s="565"/>
      <c r="AA62" s="565"/>
      <c r="AB62" s="565"/>
      <c r="AC62" s="565"/>
      <c r="AD62" s="565"/>
      <c r="AE62" s="565"/>
      <c r="AF62" s="565"/>
    </row>
    <row r="63" spans="1:32" s="84" customFormat="1" ht="45" x14ac:dyDescent="0.25">
      <c r="A63" s="542">
        <v>55</v>
      </c>
      <c r="B63" s="542" t="s">
        <v>409</v>
      </c>
      <c r="C63" s="542" t="s">
        <v>16</v>
      </c>
      <c r="D63" s="542" t="s">
        <v>2317</v>
      </c>
      <c r="E63" s="543">
        <v>44272</v>
      </c>
      <c r="F63" s="398">
        <v>0.41666666666666669</v>
      </c>
      <c r="G63" s="542" t="s">
        <v>2384</v>
      </c>
      <c r="H63" s="543">
        <v>44272</v>
      </c>
      <c r="I63" s="543">
        <v>48213</v>
      </c>
      <c r="J63" s="542" t="s">
        <v>58</v>
      </c>
      <c r="K63" s="542"/>
      <c r="L63" s="542"/>
      <c r="M63" s="542" t="s">
        <v>2379</v>
      </c>
      <c r="N63" s="542" t="s">
        <v>2380</v>
      </c>
      <c r="O63" s="543">
        <v>44313</v>
      </c>
      <c r="P63" s="586">
        <v>44404</v>
      </c>
      <c r="Q63" s="606">
        <v>44496</v>
      </c>
      <c r="R63" s="542">
        <v>43</v>
      </c>
      <c r="S63" s="542">
        <v>2</v>
      </c>
      <c r="T63" s="542">
        <v>105.25</v>
      </c>
      <c r="U63" s="542">
        <v>4736.25</v>
      </c>
      <c r="V63" s="542"/>
      <c r="W63" s="90" t="s">
        <v>2795</v>
      </c>
      <c r="X63" s="542"/>
      <c r="Y63" s="542" t="s">
        <v>2383</v>
      </c>
      <c r="Z63" s="542"/>
      <c r="AA63" s="542"/>
      <c r="AB63" s="542"/>
      <c r="AC63" s="542"/>
      <c r="AD63" s="542"/>
      <c r="AE63" s="542"/>
      <c r="AF63" s="542"/>
    </row>
    <row r="64" spans="1:32" s="84" customFormat="1" ht="60" customHeight="1" x14ac:dyDescent="0.25">
      <c r="A64" s="591">
        <v>56</v>
      </c>
      <c r="B64" s="1024" t="s">
        <v>103</v>
      </c>
      <c r="C64" s="1024" t="s">
        <v>16</v>
      </c>
      <c r="D64" s="591" t="s">
        <v>2460</v>
      </c>
      <c r="E64" s="592">
        <v>44347</v>
      </c>
      <c r="F64" s="591" t="s">
        <v>1652</v>
      </c>
      <c r="G64" s="1024" t="s">
        <v>2461</v>
      </c>
      <c r="H64" s="1026">
        <v>44287</v>
      </c>
      <c r="I64" s="1026">
        <v>48213</v>
      </c>
      <c r="J64" s="1024" t="s">
        <v>471</v>
      </c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</row>
    <row r="65" spans="1:32" s="84" customFormat="1" ht="60" x14ac:dyDescent="0.25">
      <c r="A65" s="591" t="s">
        <v>2577</v>
      </c>
      <c r="B65" s="1025"/>
      <c r="C65" s="1025"/>
      <c r="D65" s="591" t="s">
        <v>2578</v>
      </c>
      <c r="E65" s="592">
        <v>44383</v>
      </c>
      <c r="F65" s="591" t="s">
        <v>1652</v>
      </c>
      <c r="G65" s="1025"/>
      <c r="H65" s="1087"/>
      <c r="I65" s="1087"/>
      <c r="J65" s="1025"/>
      <c r="K65" s="591" t="s">
        <v>2579</v>
      </c>
      <c r="L65" s="591"/>
      <c r="M65" s="591" t="s">
        <v>2597</v>
      </c>
      <c r="N65" s="591" t="s">
        <v>2598</v>
      </c>
      <c r="O65" s="592">
        <v>44476</v>
      </c>
      <c r="P65" s="606">
        <v>44568</v>
      </c>
      <c r="Q65" s="591"/>
      <c r="R65" s="591">
        <v>25</v>
      </c>
      <c r="S65" s="591">
        <v>21</v>
      </c>
      <c r="T65" s="591">
        <v>105.25</v>
      </c>
      <c r="U65" s="591">
        <v>4841.5</v>
      </c>
      <c r="V65" s="591"/>
      <c r="W65" s="90" t="s">
        <v>2819</v>
      </c>
      <c r="X65" s="591"/>
      <c r="Y65" s="591" t="s">
        <v>2599</v>
      </c>
      <c r="Z65" s="591"/>
      <c r="AA65" s="591"/>
      <c r="AB65" s="591"/>
      <c r="AC65" s="591"/>
      <c r="AD65" s="591"/>
      <c r="AE65" s="591"/>
      <c r="AF65" s="591"/>
    </row>
    <row r="66" spans="1:32" s="47" customFormat="1" ht="60" x14ac:dyDescent="0.25">
      <c r="A66" s="311">
        <v>57</v>
      </c>
      <c r="B66" s="1021" t="s">
        <v>103</v>
      </c>
      <c r="C66" s="1021" t="s">
        <v>16</v>
      </c>
      <c r="D66" s="311" t="s">
        <v>2491</v>
      </c>
      <c r="E66" s="28">
        <v>44347</v>
      </c>
      <c r="F66" s="382" t="s">
        <v>1652</v>
      </c>
      <c r="G66" s="382" t="s">
        <v>2492</v>
      </c>
      <c r="H66" s="28">
        <v>44287</v>
      </c>
      <c r="I66" s="28">
        <v>48213</v>
      </c>
      <c r="J66" s="382" t="s">
        <v>471</v>
      </c>
      <c r="K66" s="311"/>
      <c r="L66" s="311" t="s">
        <v>2493</v>
      </c>
      <c r="M66" s="311"/>
      <c r="N66" s="311"/>
      <c r="O66" s="311"/>
      <c r="P66" s="311"/>
      <c r="Q66" s="311"/>
      <c r="R66" s="311"/>
      <c r="S66" s="311"/>
      <c r="T66" s="311"/>
      <c r="U66" s="311"/>
      <c r="V66" s="311"/>
      <c r="W66" s="311"/>
      <c r="X66" s="311"/>
      <c r="Y66" s="311"/>
      <c r="Z66" s="311"/>
      <c r="AA66" s="311"/>
      <c r="AB66" s="311"/>
      <c r="AC66" s="311"/>
      <c r="AD66" s="311"/>
      <c r="AE66" s="311"/>
      <c r="AF66" s="311"/>
    </row>
    <row r="67" spans="1:32" s="47" customFormat="1" ht="30" x14ac:dyDescent="0.25">
      <c r="A67" s="567" t="s">
        <v>2605</v>
      </c>
      <c r="B67" s="1023"/>
      <c r="C67" s="1023"/>
      <c r="D67" s="567" t="s">
        <v>2606</v>
      </c>
      <c r="E67" s="568">
        <v>44406</v>
      </c>
      <c r="F67" s="446">
        <v>0.66666666666666663</v>
      </c>
      <c r="G67" s="567"/>
      <c r="H67" s="568"/>
      <c r="I67" s="568"/>
      <c r="J67" s="567"/>
      <c r="K67" s="567" t="s">
        <v>2513</v>
      </c>
      <c r="L67" s="567"/>
      <c r="M67" s="567"/>
      <c r="N67" s="567"/>
      <c r="O67" s="567"/>
      <c r="P67" s="567"/>
      <c r="Q67" s="567"/>
      <c r="R67" s="567"/>
      <c r="S67" s="567"/>
      <c r="T67" s="567"/>
      <c r="U67" s="567"/>
      <c r="V67" s="567"/>
      <c r="W67" s="567"/>
      <c r="X67" s="567"/>
      <c r="Y67" s="567"/>
      <c r="Z67" s="567"/>
      <c r="AA67" s="567"/>
      <c r="AB67" s="567"/>
      <c r="AC67" s="567"/>
      <c r="AD67" s="567"/>
      <c r="AE67" s="567"/>
      <c r="AF67" s="567"/>
    </row>
    <row r="68" spans="1:32" s="47" customFormat="1" ht="60" x14ac:dyDescent="0.25">
      <c r="A68" s="382">
        <v>58</v>
      </c>
      <c r="B68" s="1021" t="s">
        <v>103</v>
      </c>
      <c r="C68" s="1021" t="s">
        <v>16</v>
      </c>
      <c r="D68" s="311" t="s">
        <v>2494</v>
      </c>
      <c r="E68" s="28">
        <v>44347</v>
      </c>
      <c r="F68" s="382" t="s">
        <v>1652</v>
      </c>
      <c r="G68" s="382" t="s">
        <v>2495</v>
      </c>
      <c r="H68" s="28">
        <v>44287</v>
      </c>
      <c r="I68" s="28">
        <v>48213</v>
      </c>
      <c r="J68" s="382" t="s">
        <v>471</v>
      </c>
      <c r="K68" s="382"/>
      <c r="L68" s="382" t="s">
        <v>2493</v>
      </c>
      <c r="M68" s="311"/>
      <c r="N68" s="311"/>
      <c r="O68" s="311"/>
      <c r="P68" s="311"/>
      <c r="Q68" s="311"/>
      <c r="R68" s="311"/>
      <c r="S68" s="311"/>
      <c r="T68" s="311"/>
      <c r="U68" s="311"/>
      <c r="V68" s="311"/>
      <c r="W68" s="311"/>
      <c r="X68" s="311"/>
      <c r="Y68" s="311"/>
      <c r="Z68" s="311"/>
      <c r="AA68" s="311"/>
      <c r="AB68" s="311"/>
      <c r="AC68" s="311"/>
      <c r="AD68" s="311"/>
      <c r="AE68" s="311"/>
      <c r="AF68" s="311"/>
    </row>
    <row r="69" spans="1:32" s="47" customFormat="1" ht="30" x14ac:dyDescent="0.25">
      <c r="A69" s="567" t="s">
        <v>2608</v>
      </c>
      <c r="B69" s="1023"/>
      <c r="C69" s="1023"/>
      <c r="D69" s="567" t="s">
        <v>2607</v>
      </c>
      <c r="E69" s="568">
        <v>44468</v>
      </c>
      <c r="F69" s="446">
        <v>0.66666666666666663</v>
      </c>
      <c r="G69" s="567"/>
      <c r="H69" s="568"/>
      <c r="I69" s="568"/>
      <c r="J69" s="567"/>
      <c r="K69" s="567" t="s">
        <v>2513</v>
      </c>
      <c r="L69" s="567"/>
      <c r="M69" s="567"/>
      <c r="N69" s="567"/>
      <c r="O69" s="567"/>
      <c r="P69" s="567"/>
      <c r="Q69" s="567"/>
      <c r="R69" s="567"/>
      <c r="S69" s="567"/>
      <c r="T69" s="567"/>
      <c r="U69" s="567"/>
      <c r="V69" s="567"/>
      <c r="W69" s="567"/>
      <c r="X69" s="567"/>
      <c r="Y69" s="567"/>
      <c r="Z69" s="567"/>
      <c r="AA69" s="567"/>
      <c r="AB69" s="567"/>
      <c r="AC69" s="567"/>
      <c r="AD69" s="567"/>
      <c r="AE69" s="567"/>
      <c r="AF69" s="567"/>
    </row>
    <row r="70" spans="1:32" s="47" customFormat="1" ht="75" x14ac:dyDescent="0.25">
      <c r="A70" s="382">
        <v>59</v>
      </c>
      <c r="B70" s="1021" t="s">
        <v>103</v>
      </c>
      <c r="C70" s="1021" t="s">
        <v>16</v>
      </c>
      <c r="D70" s="311" t="s">
        <v>2496</v>
      </c>
      <c r="E70" s="28">
        <v>44347</v>
      </c>
      <c r="F70" s="382" t="s">
        <v>1652</v>
      </c>
      <c r="G70" s="382" t="s">
        <v>2497</v>
      </c>
      <c r="H70" s="28">
        <v>44287</v>
      </c>
      <c r="I70" s="28">
        <v>48213</v>
      </c>
      <c r="J70" s="382" t="s">
        <v>471</v>
      </c>
      <c r="K70" s="382"/>
      <c r="L70" s="382" t="s">
        <v>2493</v>
      </c>
      <c r="M70" s="311"/>
      <c r="N70" s="311"/>
      <c r="O70" s="311"/>
      <c r="P70" s="31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311"/>
      <c r="AB70" s="311"/>
      <c r="AC70" s="311"/>
      <c r="AD70" s="311"/>
      <c r="AE70" s="311"/>
      <c r="AF70" s="311"/>
    </row>
    <row r="71" spans="1:32" s="47" customFormat="1" ht="30" x14ac:dyDescent="0.25">
      <c r="A71" s="311" t="s">
        <v>2609</v>
      </c>
      <c r="B71" s="1023"/>
      <c r="C71" s="1023"/>
      <c r="D71" s="311" t="s">
        <v>2610</v>
      </c>
      <c r="E71" s="568">
        <v>44406</v>
      </c>
      <c r="F71" s="446">
        <v>0.66666666666666663</v>
      </c>
      <c r="G71" s="311"/>
      <c r="H71" s="311"/>
      <c r="I71" s="311"/>
      <c r="J71" s="311"/>
      <c r="K71" s="567" t="s">
        <v>2513</v>
      </c>
      <c r="L71" s="311"/>
      <c r="M71" s="311"/>
      <c r="N71" s="311"/>
      <c r="O71" s="311"/>
      <c r="P71" s="311"/>
      <c r="Q71" s="311"/>
      <c r="R71" s="311"/>
      <c r="S71" s="311"/>
      <c r="T71" s="311"/>
      <c r="U71" s="311"/>
      <c r="V71" s="311"/>
      <c r="W71" s="311"/>
      <c r="X71" s="311"/>
      <c r="Y71" s="311"/>
      <c r="Z71" s="311"/>
      <c r="AA71" s="311"/>
      <c r="AB71" s="311"/>
      <c r="AC71" s="311"/>
      <c r="AD71" s="311"/>
      <c r="AE71" s="311"/>
      <c r="AF71" s="311"/>
    </row>
    <row r="72" spans="1:32" s="397" customFormat="1" ht="60" x14ac:dyDescent="0.25">
      <c r="A72" s="609">
        <v>60</v>
      </c>
      <c r="B72" s="977" t="s">
        <v>103</v>
      </c>
      <c r="C72" s="977" t="s">
        <v>16</v>
      </c>
      <c r="D72" s="609" t="s">
        <v>2611</v>
      </c>
      <c r="E72" s="364">
        <v>44406</v>
      </c>
      <c r="F72" s="610">
        <v>0.66666666666666663</v>
      </c>
      <c r="G72" s="609" t="s">
        <v>2612</v>
      </c>
      <c r="H72" s="364">
        <v>44287</v>
      </c>
      <c r="I72" s="364">
        <v>48213</v>
      </c>
      <c r="J72" s="609" t="s">
        <v>471</v>
      </c>
      <c r="K72" s="609"/>
      <c r="L72" s="609"/>
      <c r="M72" s="609"/>
      <c r="N72" s="609"/>
      <c r="O72" s="609"/>
      <c r="P72" s="609"/>
      <c r="Q72" s="609"/>
      <c r="R72" s="609"/>
      <c r="S72" s="609"/>
      <c r="T72" s="609"/>
      <c r="U72" s="609"/>
      <c r="V72" s="609"/>
      <c r="W72" s="609"/>
      <c r="X72" s="609"/>
      <c r="Y72" s="609"/>
      <c r="Z72" s="609"/>
      <c r="AA72" s="609"/>
      <c r="AB72" s="609"/>
      <c r="AC72" s="609"/>
      <c r="AD72" s="609"/>
      <c r="AE72" s="609"/>
      <c r="AF72" s="609"/>
    </row>
    <row r="73" spans="1:32" s="397" customFormat="1" x14ac:dyDescent="0.25">
      <c r="A73" s="609"/>
      <c r="B73" s="978"/>
      <c r="C73" s="978"/>
      <c r="D73" s="609" t="s">
        <v>2787</v>
      </c>
      <c r="E73" s="364">
        <v>44538</v>
      </c>
      <c r="F73" s="610" t="s">
        <v>2788</v>
      </c>
      <c r="G73" s="609" t="s">
        <v>2789</v>
      </c>
      <c r="H73" s="364"/>
      <c r="I73" s="364"/>
      <c r="J73" s="609"/>
      <c r="K73" s="609"/>
      <c r="L73" s="609"/>
      <c r="M73" s="609"/>
      <c r="N73" s="609"/>
      <c r="O73" s="609"/>
      <c r="P73" s="609"/>
      <c r="Q73" s="609"/>
      <c r="R73" s="609"/>
      <c r="S73" s="609"/>
      <c r="T73" s="609"/>
      <c r="U73" s="609"/>
      <c r="V73" s="609"/>
      <c r="W73" s="609"/>
      <c r="X73" s="609"/>
      <c r="Y73" s="609"/>
      <c r="Z73" s="609"/>
      <c r="AA73" s="609"/>
      <c r="AB73" s="609"/>
      <c r="AC73" s="609"/>
      <c r="AD73" s="609"/>
      <c r="AE73" s="609"/>
      <c r="AF73" s="609"/>
    </row>
    <row r="74" spans="1:32" s="397" customFormat="1" ht="60" x14ac:dyDescent="0.25">
      <c r="A74" s="609">
        <v>61</v>
      </c>
      <c r="B74" s="977" t="s">
        <v>103</v>
      </c>
      <c r="C74" s="977" t="s">
        <v>16</v>
      </c>
      <c r="D74" s="609" t="s">
        <v>2613</v>
      </c>
      <c r="E74" s="364">
        <v>44406</v>
      </c>
      <c r="F74" s="610">
        <v>0.66666666666666663</v>
      </c>
      <c r="G74" s="609" t="s">
        <v>2614</v>
      </c>
      <c r="H74" s="364">
        <v>44287</v>
      </c>
      <c r="I74" s="364">
        <v>48213</v>
      </c>
      <c r="J74" s="609" t="s">
        <v>471</v>
      </c>
      <c r="K74" s="609"/>
      <c r="L74" s="609"/>
      <c r="M74" s="609"/>
      <c r="N74" s="609"/>
      <c r="O74" s="609"/>
      <c r="P74" s="609"/>
      <c r="Q74" s="609"/>
      <c r="R74" s="609"/>
      <c r="S74" s="609"/>
      <c r="T74" s="609"/>
      <c r="U74" s="609"/>
      <c r="V74" s="609"/>
      <c r="W74" s="609"/>
      <c r="X74" s="609"/>
      <c r="Y74" s="609"/>
      <c r="Z74" s="609"/>
      <c r="AA74" s="609"/>
      <c r="AB74" s="609"/>
      <c r="AC74" s="609"/>
      <c r="AD74" s="609"/>
      <c r="AE74" s="609"/>
      <c r="AF74" s="609"/>
    </row>
    <row r="75" spans="1:32" s="397" customFormat="1" x14ac:dyDescent="0.25">
      <c r="A75" s="609"/>
      <c r="B75" s="978"/>
      <c r="C75" s="978"/>
      <c r="D75" s="609" t="s">
        <v>2790</v>
      </c>
      <c r="E75" s="364">
        <v>44538</v>
      </c>
      <c r="F75" s="610" t="s">
        <v>2788</v>
      </c>
      <c r="G75" s="609" t="s">
        <v>2789</v>
      </c>
      <c r="H75" s="364"/>
      <c r="I75" s="364"/>
      <c r="J75" s="609"/>
      <c r="K75" s="609"/>
      <c r="L75" s="609"/>
      <c r="M75" s="609"/>
      <c r="N75" s="609"/>
      <c r="O75" s="609"/>
      <c r="P75" s="609"/>
      <c r="Q75" s="609"/>
      <c r="R75" s="609"/>
      <c r="S75" s="609"/>
      <c r="T75" s="609"/>
      <c r="U75" s="609"/>
      <c r="V75" s="609"/>
      <c r="W75" s="609"/>
      <c r="X75" s="609"/>
      <c r="Y75" s="609"/>
      <c r="Z75" s="609"/>
      <c r="AA75" s="609"/>
      <c r="AB75" s="609"/>
      <c r="AC75" s="609"/>
      <c r="AD75" s="609"/>
      <c r="AE75" s="609"/>
      <c r="AF75" s="609"/>
    </row>
    <row r="76" spans="1:32" s="84" customFormat="1" ht="60" x14ac:dyDescent="0.25">
      <c r="A76" s="591">
        <v>62</v>
      </c>
      <c r="B76" s="52" t="s">
        <v>103</v>
      </c>
      <c r="C76" s="591" t="s">
        <v>16</v>
      </c>
      <c r="D76" s="591" t="s">
        <v>2615</v>
      </c>
      <c r="E76" s="592">
        <v>44406</v>
      </c>
      <c r="F76" s="398">
        <v>0.66666666666666663</v>
      </c>
      <c r="G76" s="591" t="s">
        <v>2616</v>
      </c>
      <c r="H76" s="592">
        <v>44287</v>
      </c>
      <c r="I76" s="592">
        <v>48213</v>
      </c>
      <c r="J76" s="591" t="s">
        <v>471</v>
      </c>
      <c r="K76" s="591"/>
      <c r="L76" s="591"/>
      <c r="M76" s="591" t="s">
        <v>2649</v>
      </c>
      <c r="N76" s="591" t="s">
        <v>2648</v>
      </c>
      <c r="O76" s="592">
        <v>44448</v>
      </c>
      <c r="P76" s="592">
        <v>44539</v>
      </c>
      <c r="Q76" s="591"/>
      <c r="R76" s="591"/>
      <c r="S76" s="591">
        <v>8</v>
      </c>
      <c r="T76" s="591">
        <v>105.25</v>
      </c>
      <c r="U76" s="591">
        <v>842</v>
      </c>
      <c r="V76" s="591"/>
      <c r="W76" s="655" t="s">
        <v>3000</v>
      </c>
      <c r="X76" s="591"/>
      <c r="Y76" s="591" t="s">
        <v>2655</v>
      </c>
      <c r="Z76" s="591"/>
      <c r="AA76" s="591"/>
      <c r="AB76" s="591"/>
      <c r="AC76" s="591"/>
      <c r="AD76" s="591"/>
      <c r="AE76" s="591"/>
      <c r="AF76" s="591"/>
    </row>
    <row r="77" spans="1:32" s="84" customFormat="1" ht="60" x14ac:dyDescent="0.25">
      <c r="A77" s="63">
        <v>63</v>
      </c>
      <c r="B77" s="63" t="s">
        <v>2634</v>
      </c>
      <c r="C77" s="52" t="s">
        <v>529</v>
      </c>
      <c r="D77" s="63" t="s">
        <v>2635</v>
      </c>
      <c r="E77" s="152">
        <v>44425</v>
      </c>
      <c r="F77" s="354">
        <v>0.625</v>
      </c>
      <c r="G77" s="52" t="s">
        <v>2636</v>
      </c>
      <c r="H77" s="152">
        <v>44470</v>
      </c>
      <c r="I77" s="152">
        <v>46022</v>
      </c>
      <c r="J77" s="52" t="s">
        <v>471</v>
      </c>
      <c r="K77" s="587"/>
      <c r="L77" s="587" t="s">
        <v>2637</v>
      </c>
      <c r="M77" s="587" t="s">
        <v>2666</v>
      </c>
      <c r="N77" s="587" t="s">
        <v>2667</v>
      </c>
      <c r="O77" s="588">
        <v>44469</v>
      </c>
      <c r="P77" s="606">
        <v>44560</v>
      </c>
      <c r="Q77" s="587"/>
      <c r="R77" s="587">
        <v>2</v>
      </c>
      <c r="S77" s="587">
        <v>4</v>
      </c>
      <c r="T77" s="587">
        <v>10.25</v>
      </c>
      <c r="U77" s="587">
        <v>631.5</v>
      </c>
      <c r="V77" s="587"/>
      <c r="W77" s="90" t="s">
        <v>2914</v>
      </c>
      <c r="X77" s="587"/>
      <c r="Y77" s="587" t="s">
        <v>2669</v>
      </c>
      <c r="Z77" s="587"/>
      <c r="AA77" s="587"/>
      <c r="AB77" s="587"/>
      <c r="AC77" s="587"/>
      <c r="AD77" s="587"/>
      <c r="AE77" s="587"/>
      <c r="AF77" s="587"/>
    </row>
    <row r="78" spans="1:32" s="84" customFormat="1" ht="90" x14ac:dyDescent="0.25">
      <c r="A78" s="593">
        <v>64</v>
      </c>
      <c r="B78" s="52" t="s">
        <v>103</v>
      </c>
      <c r="C78" s="593" t="s">
        <v>16</v>
      </c>
      <c r="D78" s="593" t="s">
        <v>2638</v>
      </c>
      <c r="E78" s="594">
        <v>44427</v>
      </c>
      <c r="F78" s="398">
        <v>0.5625</v>
      </c>
      <c r="G78" s="593" t="s">
        <v>2639</v>
      </c>
      <c r="H78" s="593" t="s">
        <v>2640</v>
      </c>
      <c r="I78" s="594">
        <v>48213</v>
      </c>
      <c r="J78" s="52" t="s">
        <v>471</v>
      </c>
      <c r="K78" s="593"/>
      <c r="L78" s="593" t="s">
        <v>2641</v>
      </c>
      <c r="M78" s="593" t="s">
        <v>2646</v>
      </c>
      <c r="N78" s="593" t="s">
        <v>2647</v>
      </c>
      <c r="O78" s="594">
        <v>44448</v>
      </c>
      <c r="P78" s="606">
        <v>44539</v>
      </c>
      <c r="Q78" s="593"/>
      <c r="R78" s="593">
        <v>18</v>
      </c>
      <c r="S78" s="593">
        <v>7</v>
      </c>
      <c r="T78" s="593">
        <v>105.25</v>
      </c>
      <c r="U78" s="593">
        <v>2631.25</v>
      </c>
      <c r="V78" s="593"/>
      <c r="W78" s="655" t="s">
        <v>3000</v>
      </c>
      <c r="X78" s="593"/>
      <c r="Y78" s="593" t="s">
        <v>2655</v>
      </c>
      <c r="Z78" s="593"/>
      <c r="AA78" s="593"/>
      <c r="AB78" s="593"/>
      <c r="AC78" s="593"/>
      <c r="AD78" s="593"/>
      <c r="AE78" s="593"/>
      <c r="AF78" s="593"/>
    </row>
    <row r="79" spans="1:32" s="397" customFormat="1" ht="45" customHeight="1" x14ac:dyDescent="0.25">
      <c r="A79" s="611">
        <v>65</v>
      </c>
      <c r="B79" s="977" t="s">
        <v>409</v>
      </c>
      <c r="C79" s="977" t="s">
        <v>16</v>
      </c>
      <c r="D79" s="611" t="s">
        <v>2653</v>
      </c>
      <c r="E79" s="364">
        <v>44435</v>
      </c>
      <c r="F79" s="610">
        <v>0.41666666666666669</v>
      </c>
      <c r="G79" s="611" t="s">
        <v>2654</v>
      </c>
      <c r="H79" s="364">
        <v>44435</v>
      </c>
      <c r="I79" s="364">
        <v>45291</v>
      </c>
      <c r="J79" s="611" t="s">
        <v>58</v>
      </c>
      <c r="K79" s="611"/>
      <c r="L79" s="611" t="s">
        <v>2652</v>
      </c>
      <c r="M79" s="611"/>
      <c r="N79" s="611"/>
      <c r="O79" s="611"/>
      <c r="P79" s="611"/>
      <c r="Q79" s="611"/>
      <c r="R79" s="611"/>
      <c r="S79" s="611"/>
      <c r="T79" s="611"/>
      <c r="U79" s="611"/>
      <c r="V79" s="611"/>
      <c r="W79" s="611"/>
      <c r="X79" s="611"/>
      <c r="Y79" s="611"/>
      <c r="Z79" s="611"/>
      <c r="AA79" s="611"/>
      <c r="AB79" s="611"/>
      <c r="AC79" s="611"/>
      <c r="AD79" s="611"/>
      <c r="AE79" s="611"/>
      <c r="AF79" s="611"/>
    </row>
    <row r="80" spans="1:32" s="397" customFormat="1" ht="75" x14ac:dyDescent="0.25">
      <c r="A80" s="611">
        <v>66</v>
      </c>
      <c r="B80" s="979"/>
      <c r="C80" s="979"/>
      <c r="D80" s="611" t="s">
        <v>2673</v>
      </c>
      <c r="E80" s="364">
        <v>44445</v>
      </c>
      <c r="F80" s="611"/>
      <c r="G80" s="611"/>
      <c r="H80" s="611"/>
      <c r="I80" s="611"/>
      <c r="J80" s="611"/>
      <c r="K80" s="611" t="s">
        <v>2672</v>
      </c>
      <c r="L80" s="611"/>
      <c r="M80" s="611"/>
      <c r="N80" s="611"/>
      <c r="O80" s="611"/>
      <c r="P80" s="611"/>
      <c r="Q80" s="611"/>
      <c r="R80" s="611"/>
      <c r="S80" s="611"/>
      <c r="T80" s="611"/>
      <c r="U80" s="611"/>
      <c r="V80" s="611"/>
      <c r="W80" s="611"/>
      <c r="X80" s="611"/>
      <c r="Y80" s="611"/>
      <c r="Z80" s="611"/>
      <c r="AA80" s="611"/>
      <c r="AB80" s="611"/>
      <c r="AC80" s="611"/>
      <c r="AD80" s="611"/>
      <c r="AE80" s="611"/>
      <c r="AF80" s="611"/>
    </row>
    <row r="81" spans="1:32" s="397" customFormat="1" ht="90" x14ac:dyDescent="0.25">
      <c r="A81" s="611">
        <v>67</v>
      </c>
      <c r="B81" s="979"/>
      <c r="C81" s="979"/>
      <c r="D81" s="611" t="s">
        <v>2734</v>
      </c>
      <c r="E81" s="364">
        <v>44489</v>
      </c>
      <c r="F81" s="610">
        <v>0.54166666666666663</v>
      </c>
      <c r="G81" s="611" t="s">
        <v>2735</v>
      </c>
      <c r="H81" s="611"/>
      <c r="I81" s="364">
        <v>45291</v>
      </c>
      <c r="J81" s="611" t="s">
        <v>58</v>
      </c>
      <c r="K81" s="611" t="s">
        <v>2766</v>
      </c>
      <c r="L81" s="611" t="s">
        <v>2652</v>
      </c>
      <c r="M81" s="611"/>
      <c r="N81" s="611"/>
      <c r="O81" s="611"/>
      <c r="P81" s="611"/>
      <c r="Q81" s="611"/>
      <c r="R81" s="611"/>
      <c r="S81" s="611"/>
      <c r="T81" s="611"/>
      <c r="U81" s="611"/>
      <c r="V81" s="611"/>
      <c r="W81" s="611"/>
      <c r="X81" s="611"/>
      <c r="Y81" s="611"/>
      <c r="Z81" s="611"/>
      <c r="AA81" s="611"/>
      <c r="AB81" s="611"/>
      <c r="AC81" s="611"/>
      <c r="AD81" s="611"/>
      <c r="AE81" s="611"/>
      <c r="AF81" s="611"/>
    </row>
    <row r="82" spans="1:32" s="397" customFormat="1" x14ac:dyDescent="0.25">
      <c r="A82" s="611"/>
      <c r="B82" s="978"/>
      <c r="C82" s="978"/>
      <c r="D82" s="611" t="s">
        <v>2801</v>
      </c>
      <c r="E82" s="364">
        <v>44545</v>
      </c>
      <c r="F82" s="610">
        <v>0.6875</v>
      </c>
      <c r="G82" s="611" t="s">
        <v>2789</v>
      </c>
      <c r="H82" s="611"/>
      <c r="I82" s="364"/>
      <c r="J82" s="611"/>
      <c r="K82" s="611"/>
      <c r="L82" s="611"/>
      <c r="M82" s="611"/>
      <c r="N82" s="611"/>
      <c r="O82" s="611"/>
      <c r="P82" s="611"/>
      <c r="Q82" s="611"/>
      <c r="R82" s="611"/>
      <c r="S82" s="611"/>
      <c r="T82" s="611"/>
      <c r="U82" s="611"/>
      <c r="V82" s="611"/>
      <c r="W82" s="611"/>
      <c r="X82" s="611"/>
      <c r="Y82" s="611"/>
      <c r="Z82" s="611"/>
      <c r="AA82" s="611"/>
      <c r="AB82" s="611"/>
      <c r="AC82" s="611"/>
      <c r="AD82" s="611"/>
      <c r="AE82" s="611"/>
      <c r="AF82" s="611"/>
    </row>
    <row r="83" spans="1:32" s="397" customFormat="1" ht="96" customHeight="1" x14ac:dyDescent="0.25">
      <c r="A83" s="605">
        <v>68</v>
      </c>
      <c r="B83" s="605" t="s">
        <v>319</v>
      </c>
      <c r="C83" s="605" t="s">
        <v>16</v>
      </c>
      <c r="D83" s="605" t="s">
        <v>2741</v>
      </c>
      <c r="E83" s="364">
        <v>44501</v>
      </c>
      <c r="F83" s="605" t="s">
        <v>2742</v>
      </c>
      <c r="G83" s="605" t="s">
        <v>2743</v>
      </c>
      <c r="H83" s="364">
        <v>44505</v>
      </c>
      <c r="I83" s="364">
        <v>62037</v>
      </c>
      <c r="J83" s="605" t="s">
        <v>58</v>
      </c>
      <c r="K83" s="605" t="s">
        <v>2753</v>
      </c>
      <c r="L83" s="605"/>
      <c r="M83" s="605"/>
      <c r="N83" s="605"/>
      <c r="O83" s="605"/>
      <c r="P83" s="605"/>
      <c r="Q83" s="605"/>
      <c r="R83" s="605"/>
      <c r="S83" s="605"/>
      <c r="T83" s="605"/>
      <c r="U83" s="605"/>
      <c r="V83" s="605"/>
      <c r="W83" s="605"/>
      <c r="X83" s="605"/>
      <c r="Y83" s="605"/>
      <c r="Z83" s="605"/>
      <c r="AA83" s="605"/>
      <c r="AB83" s="605"/>
      <c r="AC83" s="605"/>
      <c r="AD83" s="605"/>
      <c r="AE83" s="605"/>
      <c r="AF83" s="605"/>
    </row>
    <row r="84" spans="1:32" s="47" customFormat="1" ht="120" x14ac:dyDescent="0.25">
      <c r="A84" s="675">
        <v>69</v>
      </c>
      <c r="B84" s="675" t="s">
        <v>319</v>
      </c>
      <c r="C84" s="675" t="s">
        <v>16</v>
      </c>
      <c r="D84" s="675" t="s">
        <v>2751</v>
      </c>
      <c r="E84" s="364">
        <v>44508</v>
      </c>
      <c r="F84" s="610">
        <v>0.4375</v>
      </c>
      <c r="G84" s="675" t="s">
        <v>2752</v>
      </c>
      <c r="H84" s="675"/>
      <c r="I84" s="364">
        <v>62037</v>
      </c>
      <c r="J84" s="675"/>
      <c r="K84" s="675" t="s">
        <v>3088</v>
      </c>
      <c r="L84" s="675"/>
      <c r="M84" s="675" t="s">
        <v>2772</v>
      </c>
      <c r="N84" s="675" t="s">
        <v>2771</v>
      </c>
      <c r="O84" s="675" t="s">
        <v>2773</v>
      </c>
      <c r="P84" s="675" t="s">
        <v>484</v>
      </c>
      <c r="Q84" s="675"/>
      <c r="R84" s="675">
        <v>2</v>
      </c>
      <c r="S84" s="675"/>
      <c r="T84" s="675">
        <v>105.25</v>
      </c>
      <c r="U84" s="675">
        <v>210.5</v>
      </c>
      <c r="V84" s="675"/>
      <c r="W84" s="233" t="s">
        <v>1017</v>
      </c>
      <c r="X84" s="675"/>
      <c r="Y84" s="675" t="s">
        <v>2785</v>
      </c>
      <c r="Z84" s="675"/>
      <c r="AA84" s="675"/>
      <c r="AB84" s="675"/>
      <c r="AC84" s="675"/>
      <c r="AD84" s="675"/>
      <c r="AE84" s="675"/>
      <c r="AF84" s="675"/>
    </row>
    <row r="85" spans="1:32" s="397" customFormat="1" ht="75" customHeight="1" x14ac:dyDescent="0.25">
      <c r="A85" s="641">
        <v>70</v>
      </c>
      <c r="B85" s="977" t="s">
        <v>319</v>
      </c>
      <c r="C85" s="641" t="s">
        <v>16</v>
      </c>
      <c r="D85" s="641" t="s">
        <v>2774</v>
      </c>
      <c r="E85" s="364">
        <v>44537</v>
      </c>
      <c r="F85" s="610">
        <v>0.41666666666666669</v>
      </c>
      <c r="G85" s="977" t="s">
        <v>2775</v>
      </c>
      <c r="H85" s="364">
        <v>44550</v>
      </c>
      <c r="I85" s="364">
        <v>62082</v>
      </c>
      <c r="J85" s="641" t="s">
        <v>471</v>
      </c>
      <c r="K85" s="977" t="s">
        <v>2935</v>
      </c>
      <c r="L85" s="641" t="s">
        <v>2776</v>
      </c>
      <c r="M85" s="641" t="s">
        <v>2805</v>
      </c>
      <c r="N85" s="641" t="s">
        <v>2806</v>
      </c>
      <c r="O85" s="641" t="s">
        <v>2807</v>
      </c>
      <c r="P85" s="641" t="s">
        <v>484</v>
      </c>
      <c r="Q85" s="641"/>
      <c r="R85" s="641"/>
      <c r="S85" s="641">
        <v>17</v>
      </c>
      <c r="T85" s="641">
        <v>105.25</v>
      </c>
      <c r="U85" s="641">
        <v>1789.25</v>
      </c>
      <c r="V85" s="641"/>
      <c r="W85" s="233" t="s">
        <v>1017</v>
      </c>
      <c r="X85" s="641"/>
      <c r="Y85" s="641" t="s">
        <v>2808</v>
      </c>
      <c r="Z85" s="641"/>
      <c r="AA85" s="641"/>
      <c r="AB85" s="641"/>
      <c r="AC85" s="641"/>
      <c r="AD85" s="641"/>
      <c r="AE85" s="641"/>
      <c r="AF85" s="641"/>
    </row>
    <row r="86" spans="1:32" s="397" customFormat="1" x14ac:dyDescent="0.25">
      <c r="A86" s="641" t="s">
        <v>2933</v>
      </c>
      <c r="B86" s="978"/>
      <c r="C86" s="641"/>
      <c r="D86" s="641" t="s">
        <v>2934</v>
      </c>
      <c r="E86" s="364">
        <v>44664</v>
      </c>
      <c r="F86" s="610">
        <v>0.41666666666666669</v>
      </c>
      <c r="G86" s="978"/>
      <c r="H86" s="364"/>
      <c r="I86" s="364"/>
      <c r="J86" s="641"/>
      <c r="K86" s="978"/>
      <c r="L86" s="641"/>
      <c r="M86" s="641"/>
      <c r="N86" s="641"/>
      <c r="O86" s="641"/>
      <c r="P86" s="641"/>
      <c r="Q86" s="641"/>
      <c r="R86" s="641"/>
      <c r="S86" s="641"/>
      <c r="T86" s="641"/>
      <c r="U86" s="641"/>
      <c r="V86" s="641"/>
      <c r="W86" s="394"/>
      <c r="X86" s="641"/>
      <c r="Y86" s="641"/>
      <c r="Z86" s="641"/>
      <c r="AA86" s="641"/>
      <c r="AB86" s="641"/>
      <c r="AC86" s="641"/>
      <c r="AD86" s="641"/>
      <c r="AE86" s="641"/>
      <c r="AF86" s="641"/>
    </row>
    <row r="87" spans="1:32" s="47" customFormat="1" ht="45" x14ac:dyDescent="0.25">
      <c r="A87" s="311">
        <v>71</v>
      </c>
      <c r="B87" s="311" t="s">
        <v>151</v>
      </c>
      <c r="C87" s="470" t="s">
        <v>16</v>
      </c>
      <c r="D87" s="311" t="s">
        <v>2813</v>
      </c>
      <c r="E87" s="574">
        <v>44575</v>
      </c>
      <c r="F87" s="446">
        <v>0.45833333333333331</v>
      </c>
      <c r="G87" s="311" t="s">
        <v>2814</v>
      </c>
      <c r="H87" s="574">
        <v>44593</v>
      </c>
      <c r="I87" s="574">
        <v>48579</v>
      </c>
      <c r="J87" s="614" t="s">
        <v>471</v>
      </c>
      <c r="K87" s="311"/>
      <c r="L87" s="311"/>
      <c r="M87" s="311"/>
      <c r="N87" s="311"/>
      <c r="O87" s="311"/>
      <c r="P87" s="311"/>
      <c r="Q87" s="311"/>
      <c r="R87" s="311"/>
      <c r="S87" s="311"/>
      <c r="T87" s="311"/>
      <c r="U87" s="311"/>
      <c r="V87" s="311"/>
      <c r="W87" s="311"/>
      <c r="X87" s="311"/>
      <c r="Y87" s="311"/>
      <c r="Z87" s="311"/>
      <c r="AA87" s="311"/>
      <c r="AB87" s="311"/>
      <c r="AC87" s="311"/>
      <c r="AD87" s="311"/>
      <c r="AE87" s="311"/>
      <c r="AF87" s="311"/>
    </row>
    <row r="88" spans="1:32" s="47" customFormat="1" ht="45" customHeight="1" x14ac:dyDescent="0.25">
      <c r="A88" s="311">
        <v>72</v>
      </c>
      <c r="B88" s="1024" t="s">
        <v>151</v>
      </c>
      <c r="C88" s="1024" t="s">
        <v>16</v>
      </c>
      <c r="D88" s="311" t="s">
        <v>2824</v>
      </c>
      <c r="E88" s="574">
        <v>44593</v>
      </c>
      <c r="F88" s="446">
        <v>0.45833333333333331</v>
      </c>
      <c r="G88" s="640" t="s">
        <v>2825</v>
      </c>
      <c r="H88" s="574">
        <v>44593</v>
      </c>
      <c r="I88" s="574">
        <v>48579</v>
      </c>
      <c r="J88" s="616" t="s">
        <v>471</v>
      </c>
      <c r="K88" s="311"/>
      <c r="L88" s="311" t="s">
        <v>2826</v>
      </c>
      <c r="M88" s="620" t="s">
        <v>2885</v>
      </c>
      <c r="N88" s="620" t="s">
        <v>2886</v>
      </c>
      <c r="O88" s="622" t="s">
        <v>2889</v>
      </c>
      <c r="P88" s="620" t="s">
        <v>484</v>
      </c>
      <c r="Q88" s="311"/>
      <c r="R88" s="311">
        <v>23</v>
      </c>
      <c r="S88" s="311">
        <v>3</v>
      </c>
      <c r="T88" s="311">
        <v>105.25</v>
      </c>
      <c r="U88" s="311">
        <v>2736.5</v>
      </c>
      <c r="V88" s="311"/>
      <c r="W88" s="608"/>
      <c r="X88" s="311"/>
      <c r="Y88" s="311" t="s">
        <v>2924</v>
      </c>
      <c r="Z88" s="311"/>
      <c r="AA88" s="311"/>
      <c r="AB88" s="311"/>
      <c r="AC88" s="311"/>
      <c r="AD88" s="311"/>
      <c r="AE88" s="311"/>
      <c r="AF88" s="311"/>
    </row>
    <row r="89" spans="1:32" s="84" customFormat="1" ht="45" x14ac:dyDescent="0.25">
      <c r="A89" s="644" t="s">
        <v>2930</v>
      </c>
      <c r="B89" s="1033"/>
      <c r="C89" s="1033"/>
      <c r="D89" s="644" t="s">
        <v>2931</v>
      </c>
      <c r="E89" s="645">
        <v>44652</v>
      </c>
      <c r="F89" s="398">
        <v>0.45833333333333331</v>
      </c>
      <c r="G89" s="644" t="s">
        <v>2932</v>
      </c>
      <c r="H89" s="645">
        <v>44661</v>
      </c>
      <c r="I89" s="645">
        <v>48579</v>
      </c>
      <c r="J89" s="644" t="s">
        <v>471</v>
      </c>
      <c r="K89" s="644"/>
      <c r="L89" s="644"/>
      <c r="M89" s="644" t="s">
        <v>2931</v>
      </c>
      <c r="N89" s="644" t="s">
        <v>2938</v>
      </c>
      <c r="O89" s="645">
        <v>44693</v>
      </c>
      <c r="P89" s="646">
        <v>44785</v>
      </c>
      <c r="Q89" s="644"/>
      <c r="R89" s="644">
        <v>23</v>
      </c>
      <c r="S89" s="644">
        <v>4</v>
      </c>
      <c r="T89" s="644">
        <v>105.25</v>
      </c>
      <c r="U89" s="644">
        <v>2841.75</v>
      </c>
      <c r="V89" s="644"/>
      <c r="W89" s="674" t="s">
        <v>3079</v>
      </c>
      <c r="X89" s="644"/>
      <c r="Y89" s="644"/>
      <c r="Z89" s="644"/>
      <c r="AA89" s="644"/>
      <c r="AB89" s="644"/>
      <c r="AC89" s="644"/>
      <c r="AD89" s="644"/>
      <c r="AE89" s="644"/>
      <c r="AF89" s="644"/>
    </row>
    <row r="90" spans="1:32" s="84" customFormat="1" ht="45" x14ac:dyDescent="0.25">
      <c r="A90" s="681" t="s">
        <v>3061</v>
      </c>
      <c r="B90" s="1025"/>
      <c r="C90" s="1025"/>
      <c r="D90" s="681" t="s">
        <v>3062</v>
      </c>
      <c r="E90" s="682">
        <v>44652</v>
      </c>
      <c r="F90" s="398">
        <v>0.45833333333333331</v>
      </c>
      <c r="G90" s="681" t="s">
        <v>3063</v>
      </c>
      <c r="H90" s="682">
        <v>44661</v>
      </c>
      <c r="I90" s="682">
        <v>48579</v>
      </c>
      <c r="J90" s="681" t="s">
        <v>471</v>
      </c>
      <c r="K90" s="681"/>
      <c r="L90" s="681"/>
      <c r="M90" s="681" t="s">
        <v>3062</v>
      </c>
      <c r="N90" s="681" t="s">
        <v>2938</v>
      </c>
      <c r="O90" s="682">
        <v>44693</v>
      </c>
      <c r="P90" s="682">
        <v>44834</v>
      </c>
      <c r="Q90" s="681"/>
      <c r="R90" s="681">
        <v>22</v>
      </c>
      <c r="S90" s="681">
        <v>4</v>
      </c>
      <c r="T90" s="681">
        <v>105.25</v>
      </c>
      <c r="U90" s="681">
        <v>2736.5</v>
      </c>
      <c r="V90" s="681"/>
      <c r="W90" s="680" t="s">
        <v>3079</v>
      </c>
      <c r="X90" s="681"/>
      <c r="Y90" s="681"/>
      <c r="Z90" s="681"/>
      <c r="AA90" s="681"/>
      <c r="AB90" s="681"/>
      <c r="AC90" s="681"/>
      <c r="AD90" s="681"/>
      <c r="AE90" s="681"/>
      <c r="AF90" s="681"/>
    </row>
    <row r="91" spans="1:32" s="84" customFormat="1" ht="60" x14ac:dyDescent="0.25">
      <c r="A91" s="652">
        <v>73</v>
      </c>
      <c r="B91" s="652" t="s">
        <v>319</v>
      </c>
      <c r="C91" s="652" t="s">
        <v>16</v>
      </c>
      <c r="D91" s="652" t="s">
        <v>2952</v>
      </c>
      <c r="E91" s="653">
        <v>44671</v>
      </c>
      <c r="F91" s="398">
        <v>0.64027777777777783</v>
      </c>
      <c r="G91" s="652" t="s">
        <v>2953</v>
      </c>
      <c r="H91" s="653">
        <v>44673</v>
      </c>
      <c r="I91" s="653">
        <v>62205</v>
      </c>
      <c r="J91" s="652" t="s">
        <v>2954</v>
      </c>
      <c r="K91" s="652"/>
      <c r="L91" s="652"/>
      <c r="M91" s="652" t="s">
        <v>2985</v>
      </c>
      <c r="N91" s="652" t="s">
        <v>2986</v>
      </c>
      <c r="O91" s="653">
        <v>44720</v>
      </c>
      <c r="P91" s="654">
        <v>44781</v>
      </c>
      <c r="Q91" s="652"/>
      <c r="R91" s="652">
        <v>2</v>
      </c>
      <c r="S91" s="652"/>
      <c r="T91" s="652">
        <v>105.25</v>
      </c>
      <c r="U91" s="652">
        <v>210.5</v>
      </c>
      <c r="V91" s="652"/>
      <c r="W91" s="674" t="s">
        <v>3082</v>
      </c>
      <c r="X91" s="652"/>
      <c r="Y91" s="652" t="s">
        <v>2988</v>
      </c>
      <c r="Z91" s="652"/>
      <c r="AA91" s="652"/>
      <c r="AB91" s="652"/>
      <c r="AC91" s="652"/>
      <c r="AD91" s="652"/>
      <c r="AE91" s="652"/>
      <c r="AF91" s="652"/>
    </row>
    <row r="92" spans="1:32" s="84" customFormat="1" ht="33.75" customHeight="1" x14ac:dyDescent="0.25">
      <c r="A92" s="699">
        <v>74</v>
      </c>
      <c r="B92" s="699" t="s">
        <v>202</v>
      </c>
      <c r="C92" s="699" t="s">
        <v>16</v>
      </c>
      <c r="D92" s="699" t="s">
        <v>3049</v>
      </c>
      <c r="E92" s="152">
        <v>44860</v>
      </c>
      <c r="F92" s="354" t="s">
        <v>3116</v>
      </c>
      <c r="G92" s="52" t="s">
        <v>3050</v>
      </c>
      <c r="H92" s="152">
        <v>44562</v>
      </c>
      <c r="I92" s="152">
        <v>45291</v>
      </c>
      <c r="J92" s="52" t="s">
        <v>3051</v>
      </c>
      <c r="K92" s="699"/>
      <c r="L92" s="699"/>
      <c r="M92" s="699"/>
      <c r="N92" s="699" t="s">
        <v>3124</v>
      </c>
      <c r="O92" s="700">
        <v>44939</v>
      </c>
      <c r="P92" s="699" t="s">
        <v>3179</v>
      </c>
      <c r="Q92" s="699"/>
      <c r="R92" s="699">
        <v>11</v>
      </c>
      <c r="S92" s="699"/>
      <c r="T92" s="699">
        <v>105.25</v>
      </c>
      <c r="U92" s="699">
        <v>1157.75</v>
      </c>
      <c r="V92" s="699"/>
      <c r="W92" s="699"/>
      <c r="X92" s="699"/>
      <c r="Y92" s="699" t="s">
        <v>3167</v>
      </c>
      <c r="Z92" s="699"/>
      <c r="AA92" s="699"/>
      <c r="AB92" s="699"/>
      <c r="AC92" s="699"/>
      <c r="AD92" s="699"/>
      <c r="AE92" s="699"/>
      <c r="AF92" s="699"/>
    </row>
    <row r="93" spans="1:32" s="84" customFormat="1" ht="33.75" customHeight="1" x14ac:dyDescent="0.25">
      <c r="A93" s="699" t="s">
        <v>3203</v>
      </c>
      <c r="B93" s="699" t="s">
        <v>202</v>
      </c>
      <c r="C93" s="699"/>
      <c r="D93" s="699"/>
      <c r="E93" s="152"/>
      <c r="F93" s="354"/>
      <c r="G93" s="52"/>
      <c r="H93" s="152"/>
      <c r="I93" s="152"/>
      <c r="J93" s="52"/>
      <c r="K93" s="699"/>
      <c r="L93" s="699"/>
      <c r="M93" s="699"/>
      <c r="N93" s="699" t="s">
        <v>3202</v>
      </c>
      <c r="O93" s="700">
        <v>44939</v>
      </c>
      <c r="P93" s="699"/>
      <c r="Q93" s="699"/>
      <c r="R93" s="699"/>
      <c r="S93" s="699"/>
      <c r="T93" s="699"/>
      <c r="U93" s="699"/>
      <c r="V93" s="699"/>
      <c r="W93" s="699"/>
      <c r="X93" s="699"/>
      <c r="Y93" s="699"/>
      <c r="Z93" s="699"/>
      <c r="AA93" s="699"/>
      <c r="AB93" s="699"/>
      <c r="AC93" s="699"/>
      <c r="AD93" s="699"/>
      <c r="AE93" s="699"/>
      <c r="AF93" s="699"/>
    </row>
    <row r="94" spans="1:32" s="84" customFormat="1" ht="45" x14ac:dyDescent="0.25">
      <c r="A94" s="699" t="s">
        <v>3204</v>
      </c>
      <c r="B94" s="699" t="s">
        <v>202</v>
      </c>
      <c r="C94" s="699"/>
      <c r="D94" s="699"/>
      <c r="E94" s="152"/>
      <c r="F94" s="354"/>
      <c r="G94" s="52"/>
      <c r="H94" s="152"/>
      <c r="I94" s="152"/>
      <c r="J94" s="52"/>
      <c r="K94" s="699"/>
      <c r="L94" s="699"/>
      <c r="M94" s="699"/>
      <c r="N94" s="699" t="s">
        <v>3201</v>
      </c>
      <c r="O94" s="700">
        <v>44939</v>
      </c>
      <c r="P94" s="699"/>
      <c r="Q94" s="699"/>
      <c r="R94" s="699"/>
      <c r="S94" s="699"/>
      <c r="T94" s="699"/>
      <c r="U94" s="699"/>
      <c r="V94" s="699"/>
      <c r="W94" s="699"/>
      <c r="X94" s="699"/>
      <c r="Y94" s="699"/>
      <c r="Z94" s="699"/>
      <c r="AA94" s="699"/>
      <c r="AB94" s="699"/>
      <c r="AC94" s="699"/>
      <c r="AD94" s="699"/>
      <c r="AE94" s="699"/>
      <c r="AF94" s="699"/>
    </row>
    <row r="95" spans="1:32" s="84" customFormat="1" ht="90" x14ac:dyDescent="0.25">
      <c r="A95" s="63">
        <v>75</v>
      </c>
      <c r="B95" s="63" t="s">
        <v>3140</v>
      </c>
      <c r="C95" s="92" t="s">
        <v>3141</v>
      </c>
      <c r="D95" s="63" t="s">
        <v>3142</v>
      </c>
      <c r="E95" s="152">
        <v>44883</v>
      </c>
      <c r="F95" s="354">
        <v>0.40277777777777773</v>
      </c>
      <c r="G95" s="52" t="s">
        <v>3143</v>
      </c>
      <c r="H95" s="152">
        <v>44885</v>
      </c>
      <c r="I95" s="152">
        <v>45250</v>
      </c>
      <c r="J95" s="52" t="s">
        <v>3134</v>
      </c>
      <c r="K95" s="691"/>
      <c r="L95" s="691"/>
      <c r="M95" s="691" t="s">
        <v>3142</v>
      </c>
      <c r="N95" s="691" t="s">
        <v>3194</v>
      </c>
      <c r="O95" s="692">
        <v>44921</v>
      </c>
      <c r="P95" s="696">
        <v>45011</v>
      </c>
      <c r="Q95" s="691"/>
      <c r="R95" s="691">
        <v>2</v>
      </c>
      <c r="S95" s="691"/>
      <c r="T95" s="691">
        <v>105.25</v>
      </c>
      <c r="U95" s="691">
        <v>210.5</v>
      </c>
      <c r="V95" s="691"/>
      <c r="W95" s="751" t="s">
        <v>3496</v>
      </c>
      <c r="X95" s="691"/>
      <c r="Y95" s="691"/>
      <c r="Z95" s="691"/>
      <c r="AA95" s="691"/>
      <c r="AB95" s="691"/>
      <c r="AC95" s="691"/>
      <c r="AD95" s="691"/>
      <c r="AE95" s="691"/>
      <c r="AF95" s="691"/>
    </row>
    <row r="96" spans="1:32" s="885" customFormat="1" ht="60" x14ac:dyDescent="0.25">
      <c r="A96" s="815">
        <v>76</v>
      </c>
      <c r="B96" s="815" t="s">
        <v>3254</v>
      </c>
      <c r="C96" s="815" t="s">
        <v>16</v>
      </c>
      <c r="D96" s="815" t="s">
        <v>3255</v>
      </c>
      <c r="E96" s="818">
        <v>45009</v>
      </c>
      <c r="F96" s="881">
        <v>0.43055555555555558</v>
      </c>
      <c r="G96" s="815" t="s">
        <v>3256</v>
      </c>
      <c r="H96" s="818">
        <v>45017</v>
      </c>
      <c r="I96" s="818">
        <v>48944</v>
      </c>
      <c r="J96" s="815" t="s">
        <v>3257</v>
      </c>
      <c r="K96" s="842"/>
      <c r="L96" s="842"/>
      <c r="M96" s="842" t="s">
        <v>3304</v>
      </c>
      <c r="N96" s="842" t="s">
        <v>3305</v>
      </c>
      <c r="O96" s="869">
        <v>45057</v>
      </c>
      <c r="P96" s="869">
        <v>45149</v>
      </c>
      <c r="Q96" s="842"/>
      <c r="R96" s="842">
        <v>2</v>
      </c>
      <c r="S96" s="842"/>
      <c r="T96" s="842">
        <v>105.25</v>
      </c>
      <c r="U96" s="842">
        <v>210.5</v>
      </c>
      <c r="V96" s="842"/>
      <c r="W96" s="897" t="s">
        <v>3431</v>
      </c>
      <c r="X96" s="842"/>
      <c r="Y96" s="842" t="s">
        <v>3336</v>
      </c>
      <c r="Z96" s="842"/>
      <c r="AA96" s="842"/>
      <c r="AB96" s="842"/>
      <c r="AC96" s="842"/>
      <c r="AD96" s="842"/>
      <c r="AE96" s="842"/>
      <c r="AF96" s="842"/>
    </row>
    <row r="97" spans="1:32" s="397" customFormat="1" ht="60" x14ac:dyDescent="0.25">
      <c r="A97" s="763">
        <v>77</v>
      </c>
      <c r="B97" s="763" t="s">
        <v>3330</v>
      </c>
      <c r="C97" s="763" t="s">
        <v>54</v>
      </c>
      <c r="D97" s="763"/>
      <c r="E97" s="763"/>
      <c r="F97" s="763"/>
      <c r="G97" s="764" t="s">
        <v>3331</v>
      </c>
      <c r="H97" s="763"/>
      <c r="I97" s="763"/>
      <c r="J97" s="764" t="s">
        <v>3257</v>
      </c>
      <c r="K97" s="763"/>
      <c r="L97" s="763"/>
      <c r="M97" s="763"/>
      <c r="N97" s="763" t="s">
        <v>3332</v>
      </c>
      <c r="O97" s="364">
        <v>44844</v>
      </c>
      <c r="P97" s="763"/>
      <c r="Q97" s="763"/>
      <c r="R97" s="763">
        <v>462</v>
      </c>
      <c r="S97" s="763"/>
      <c r="T97" s="763">
        <v>105.26</v>
      </c>
      <c r="U97" s="763">
        <v>48630.12</v>
      </c>
      <c r="V97" s="763"/>
      <c r="W97" s="763"/>
      <c r="X97" s="763"/>
      <c r="Y97" s="763" t="s">
        <v>3377</v>
      </c>
      <c r="Z97" s="763"/>
      <c r="AA97" s="763"/>
      <c r="AB97" s="763"/>
      <c r="AC97" s="763"/>
      <c r="AD97" s="763"/>
      <c r="AE97" s="763"/>
      <c r="AF97" s="763"/>
    </row>
    <row r="98" spans="1:32" s="397" customFormat="1" ht="45" x14ac:dyDescent="0.25">
      <c r="A98" s="763" t="s">
        <v>3333</v>
      </c>
      <c r="B98" s="763"/>
      <c r="C98" s="763"/>
      <c r="D98" s="763"/>
      <c r="E98" s="763"/>
      <c r="F98" s="763"/>
      <c r="G98" s="763"/>
      <c r="H98" s="763"/>
      <c r="I98" s="763"/>
      <c r="J98" s="763"/>
      <c r="K98" s="763"/>
      <c r="L98" s="763"/>
      <c r="M98" s="763"/>
      <c r="N98" s="763" t="s">
        <v>3334</v>
      </c>
      <c r="O98" s="763" t="s">
        <v>3335</v>
      </c>
      <c r="P98" s="763"/>
      <c r="Q98" s="763"/>
      <c r="R98" s="763"/>
      <c r="S98" s="763"/>
      <c r="T98" s="763"/>
      <c r="U98" s="763"/>
      <c r="V98" s="763"/>
      <c r="W98" s="763"/>
      <c r="X98" s="763"/>
      <c r="Y98" s="763"/>
      <c r="Z98" s="763"/>
      <c r="AA98" s="763"/>
      <c r="AB98" s="763"/>
      <c r="AC98" s="763"/>
      <c r="AD98" s="763"/>
      <c r="AE98" s="763"/>
      <c r="AF98" s="763"/>
    </row>
    <row r="99" spans="1:32" s="397" customFormat="1" ht="30" x14ac:dyDescent="0.25">
      <c r="A99" s="763" t="s">
        <v>3366</v>
      </c>
      <c r="B99" s="763"/>
      <c r="C99" s="763"/>
      <c r="D99" s="763"/>
      <c r="E99" s="763"/>
      <c r="F99" s="763"/>
      <c r="G99" s="763"/>
      <c r="H99" s="763"/>
      <c r="I99" s="763"/>
      <c r="J99" s="763"/>
      <c r="K99" s="763"/>
      <c r="L99" s="763"/>
      <c r="M99" s="763"/>
      <c r="N99" s="763" t="s">
        <v>3022</v>
      </c>
      <c r="O99" s="763" t="s">
        <v>3368</v>
      </c>
      <c r="P99" s="763"/>
      <c r="Q99" s="763"/>
      <c r="R99" s="763"/>
      <c r="S99" s="763"/>
      <c r="T99" s="763"/>
      <c r="U99" s="763"/>
      <c r="V99" s="763"/>
      <c r="W99" s="763"/>
      <c r="X99" s="763"/>
      <c r="Y99" s="763"/>
      <c r="Z99" s="763"/>
      <c r="AA99" s="763"/>
      <c r="AB99" s="763"/>
      <c r="AC99" s="763"/>
      <c r="AD99" s="763"/>
      <c r="AE99" s="763"/>
      <c r="AF99" s="763"/>
    </row>
    <row r="100" spans="1:32" s="397" customFormat="1" ht="30" x14ac:dyDescent="0.25">
      <c r="A100" s="763"/>
      <c r="B100" s="763"/>
      <c r="C100" s="763"/>
      <c r="D100" s="763"/>
      <c r="E100" s="763"/>
      <c r="F100" s="763"/>
      <c r="G100" s="763"/>
      <c r="H100" s="763"/>
      <c r="I100" s="763"/>
      <c r="J100" s="763"/>
      <c r="K100" s="763"/>
      <c r="L100" s="763"/>
      <c r="M100" s="763"/>
      <c r="N100" s="763" t="s">
        <v>3553</v>
      </c>
      <c r="O100" s="364">
        <v>45342</v>
      </c>
      <c r="P100" s="763"/>
      <c r="Q100" s="763"/>
      <c r="R100" s="763"/>
      <c r="S100" s="763"/>
      <c r="T100" s="763"/>
      <c r="U100" s="763"/>
      <c r="V100" s="763"/>
      <c r="W100" s="763"/>
      <c r="X100" s="763"/>
      <c r="Y100" s="763" t="s">
        <v>3589</v>
      </c>
      <c r="Z100" s="763"/>
      <c r="AA100" s="763"/>
      <c r="AB100" s="763"/>
      <c r="AC100" s="763"/>
      <c r="AD100" s="763"/>
      <c r="AE100" s="763"/>
      <c r="AF100" s="763"/>
    </row>
    <row r="101" spans="1:32" s="397" customFormat="1" ht="240" x14ac:dyDescent="0.25">
      <c r="A101" s="748">
        <v>78</v>
      </c>
      <c r="B101" s="748" t="s">
        <v>2855</v>
      </c>
      <c r="C101" s="748" t="s">
        <v>16</v>
      </c>
      <c r="D101" s="748" t="s">
        <v>3450</v>
      </c>
      <c r="E101" s="364">
        <v>45218</v>
      </c>
      <c r="F101" s="610">
        <v>0.68125000000000002</v>
      </c>
      <c r="G101" s="748" t="s">
        <v>3451</v>
      </c>
      <c r="H101" s="364">
        <v>45200</v>
      </c>
      <c r="I101" s="364">
        <v>45291</v>
      </c>
      <c r="J101" s="748" t="s">
        <v>17</v>
      </c>
      <c r="K101" s="748"/>
      <c r="L101" s="748"/>
      <c r="M101" s="748"/>
      <c r="N101" s="748"/>
      <c r="O101" s="748"/>
      <c r="P101" s="748"/>
      <c r="Q101" s="748"/>
      <c r="R101" s="748"/>
      <c r="S101" s="748"/>
      <c r="T101" s="748"/>
      <c r="U101" s="748"/>
      <c r="V101" s="748"/>
      <c r="W101" s="748" t="s">
        <v>3466</v>
      </c>
      <c r="X101" s="748"/>
      <c r="Y101" s="748" t="s">
        <v>3452</v>
      </c>
      <c r="Z101" s="748" t="s">
        <v>3466</v>
      </c>
      <c r="AA101" s="748"/>
      <c r="AB101" s="748"/>
      <c r="AC101" s="748"/>
      <c r="AD101" s="748"/>
      <c r="AE101" s="748"/>
      <c r="AF101" s="748"/>
    </row>
    <row r="102" spans="1:32" s="84" customFormat="1" ht="56.25" x14ac:dyDescent="0.25">
      <c r="A102" s="52">
        <v>79</v>
      </c>
      <c r="B102" s="52" t="s">
        <v>3453</v>
      </c>
      <c r="C102" s="52" t="s">
        <v>16</v>
      </c>
      <c r="D102" s="52" t="s">
        <v>3454</v>
      </c>
      <c r="E102" s="53">
        <v>45229</v>
      </c>
      <c r="F102" s="267">
        <v>0.36180555555555555</v>
      </c>
      <c r="G102" s="52" t="s">
        <v>3050</v>
      </c>
      <c r="H102" s="53">
        <v>45292</v>
      </c>
      <c r="I102" s="53">
        <v>46022</v>
      </c>
      <c r="J102" s="52" t="s">
        <v>3455</v>
      </c>
      <c r="K102" s="756"/>
      <c r="L102" s="756"/>
      <c r="M102" s="756" t="s">
        <v>3502</v>
      </c>
      <c r="N102" s="756" t="s">
        <v>3501</v>
      </c>
      <c r="O102" s="757">
        <v>45280</v>
      </c>
      <c r="P102" s="756"/>
      <c r="Q102" s="756"/>
      <c r="R102" s="756">
        <v>11</v>
      </c>
      <c r="S102" s="756"/>
      <c r="T102" s="756">
        <v>105.25</v>
      </c>
      <c r="U102" s="756">
        <v>1157.75</v>
      </c>
      <c r="V102" s="756"/>
      <c r="W102" s="756" t="s">
        <v>3502</v>
      </c>
      <c r="X102" s="756"/>
      <c r="Y102" s="756" t="s">
        <v>3506</v>
      </c>
      <c r="Z102" s="758" t="s">
        <v>3516</v>
      </c>
      <c r="AA102" s="756"/>
      <c r="AB102" s="756"/>
      <c r="AC102" s="756"/>
      <c r="AD102" s="756"/>
      <c r="AE102" s="756"/>
      <c r="AF102" s="756"/>
    </row>
    <row r="103" spans="1:32" s="84" customFormat="1" ht="30" x14ac:dyDescent="0.25">
      <c r="A103" s="52"/>
      <c r="B103" s="52"/>
      <c r="C103" s="52"/>
      <c r="D103" s="52"/>
      <c r="E103" s="53"/>
      <c r="F103" s="267"/>
      <c r="G103" s="52"/>
      <c r="H103" s="53"/>
      <c r="I103" s="53"/>
      <c r="J103" s="52"/>
      <c r="K103" s="756"/>
      <c r="L103" s="756"/>
      <c r="M103" s="756"/>
      <c r="N103" s="756" t="s">
        <v>3202</v>
      </c>
      <c r="O103" s="757">
        <v>45280</v>
      </c>
      <c r="P103" s="756"/>
      <c r="Q103" s="756"/>
      <c r="R103" s="756"/>
      <c r="S103" s="756"/>
      <c r="T103" s="756"/>
      <c r="U103" s="756"/>
      <c r="V103" s="756"/>
      <c r="W103" s="756"/>
      <c r="X103" s="756"/>
      <c r="Y103" s="756" t="s">
        <v>3514</v>
      </c>
      <c r="Z103" s="758" t="s">
        <v>2314</v>
      </c>
      <c r="AA103" s="756"/>
      <c r="AB103" s="756"/>
      <c r="AC103" s="756"/>
      <c r="AD103" s="756"/>
      <c r="AE103" s="756"/>
      <c r="AF103" s="756"/>
    </row>
    <row r="104" spans="1:32" s="84" customFormat="1" ht="45" x14ac:dyDescent="0.25">
      <c r="A104" s="52"/>
      <c r="B104" s="52"/>
      <c r="C104" s="52"/>
      <c r="D104" s="52"/>
      <c r="E104" s="53"/>
      <c r="F104" s="267"/>
      <c r="G104" s="52"/>
      <c r="H104" s="53"/>
      <c r="I104" s="53"/>
      <c r="J104" s="52"/>
      <c r="K104" s="756"/>
      <c r="L104" s="756"/>
      <c r="M104" s="756"/>
      <c r="N104" s="756" t="s">
        <v>3201</v>
      </c>
      <c r="O104" s="757">
        <v>45286</v>
      </c>
      <c r="P104" s="756"/>
      <c r="Q104" s="756"/>
      <c r="R104" s="756"/>
      <c r="S104" s="756"/>
      <c r="T104" s="756"/>
      <c r="U104" s="756"/>
      <c r="V104" s="756"/>
      <c r="W104" s="756"/>
      <c r="X104" s="756"/>
      <c r="Y104" s="756"/>
      <c r="Z104" s="758" t="s">
        <v>3515</v>
      </c>
      <c r="AA104" s="756"/>
      <c r="AB104" s="756"/>
      <c r="AC104" s="756"/>
      <c r="AD104" s="756"/>
      <c r="AE104" s="756"/>
      <c r="AF104" s="756"/>
    </row>
    <row r="105" spans="1:32" s="84" customFormat="1" ht="150" x14ac:dyDescent="0.25">
      <c r="A105" s="63">
        <v>80</v>
      </c>
      <c r="B105" s="52" t="s">
        <v>2855</v>
      </c>
      <c r="C105" s="52" t="s">
        <v>16</v>
      </c>
      <c r="D105" s="52" t="s">
        <v>3481</v>
      </c>
      <c r="E105" s="53">
        <v>45254</v>
      </c>
      <c r="F105" s="267">
        <v>0.34027777777777773</v>
      </c>
      <c r="G105" s="355" t="s">
        <v>3482</v>
      </c>
      <c r="H105" s="53">
        <v>45200</v>
      </c>
      <c r="I105" s="53">
        <v>48944</v>
      </c>
      <c r="J105" s="52" t="s">
        <v>17</v>
      </c>
      <c r="K105" s="760"/>
      <c r="L105" s="760"/>
      <c r="M105" s="760" t="s">
        <v>3512</v>
      </c>
      <c r="N105" s="760" t="s">
        <v>3511</v>
      </c>
      <c r="O105" s="761">
        <v>45321</v>
      </c>
      <c r="P105" s="760"/>
      <c r="Q105" s="760"/>
      <c r="R105" s="760">
        <v>20</v>
      </c>
      <c r="S105" s="760"/>
      <c r="T105" s="760">
        <v>105.25</v>
      </c>
      <c r="U105" s="760">
        <v>2105</v>
      </c>
      <c r="V105" s="760"/>
      <c r="W105" s="777" t="s">
        <v>3604</v>
      </c>
      <c r="X105" s="760"/>
      <c r="Y105" s="760" t="s">
        <v>3513</v>
      </c>
      <c r="Z105" s="760"/>
      <c r="AA105" s="760"/>
      <c r="AB105" s="760"/>
      <c r="AC105" s="760"/>
      <c r="AD105" s="760"/>
      <c r="AE105" s="760"/>
      <c r="AF105" s="760"/>
    </row>
    <row r="106" spans="1:32" s="84" customFormat="1" ht="90" x14ac:dyDescent="0.25">
      <c r="A106" s="52">
        <v>81</v>
      </c>
      <c r="B106" s="52" t="s">
        <v>3140</v>
      </c>
      <c r="C106" s="52" t="s">
        <v>3517</v>
      </c>
      <c r="D106" s="52" t="s">
        <v>3518</v>
      </c>
      <c r="E106" s="53">
        <v>45306</v>
      </c>
      <c r="F106" s="267">
        <v>0.68958333333333333</v>
      </c>
      <c r="G106" s="52" t="s">
        <v>3519</v>
      </c>
      <c r="H106" s="53">
        <v>45306</v>
      </c>
      <c r="I106" s="53">
        <v>45672</v>
      </c>
      <c r="J106" s="52" t="s">
        <v>3134</v>
      </c>
      <c r="K106" s="765"/>
      <c r="L106" s="765"/>
      <c r="M106" s="765"/>
      <c r="N106" s="1024" t="s">
        <v>3533</v>
      </c>
      <c r="O106" s="1026">
        <v>45352</v>
      </c>
      <c r="P106" s="765"/>
      <c r="Q106" s="765"/>
      <c r="R106" s="1024">
        <v>3</v>
      </c>
      <c r="S106" s="765"/>
      <c r="T106" s="1024">
        <v>105.25</v>
      </c>
      <c r="U106" s="1024">
        <v>315.75</v>
      </c>
      <c r="V106" s="1029" t="s">
        <v>3719</v>
      </c>
      <c r="W106" s="765"/>
      <c r="X106" s="765"/>
      <c r="Y106" s="765" t="s">
        <v>3585</v>
      </c>
      <c r="Z106" s="765"/>
      <c r="AA106" s="765"/>
      <c r="AB106" s="765"/>
      <c r="AC106" s="765"/>
      <c r="AD106" s="765"/>
      <c r="AE106" s="765"/>
      <c r="AF106" s="765"/>
    </row>
    <row r="107" spans="1:32" s="84" customFormat="1" ht="90" x14ac:dyDescent="0.25">
      <c r="A107" s="63">
        <v>82</v>
      </c>
      <c r="B107" s="52" t="s">
        <v>3140</v>
      </c>
      <c r="C107" s="52" t="s">
        <v>3517</v>
      </c>
      <c r="D107" s="63" t="s">
        <v>3520</v>
      </c>
      <c r="E107" s="152">
        <v>45306</v>
      </c>
      <c r="F107" s="354">
        <v>0.68958333333333333</v>
      </c>
      <c r="G107" s="52" t="s">
        <v>3521</v>
      </c>
      <c r="H107" s="53">
        <v>45306</v>
      </c>
      <c r="I107" s="53">
        <v>45672</v>
      </c>
      <c r="J107" s="52" t="s">
        <v>3134</v>
      </c>
      <c r="K107" s="765"/>
      <c r="L107" s="765"/>
      <c r="M107" s="765"/>
      <c r="N107" s="1033"/>
      <c r="O107" s="1033"/>
      <c r="P107" s="778">
        <v>45444</v>
      </c>
      <c r="Q107" s="765"/>
      <c r="R107" s="1033"/>
      <c r="S107" s="765"/>
      <c r="T107" s="1033"/>
      <c r="U107" s="1033"/>
      <c r="V107" s="1032"/>
      <c r="W107" s="765"/>
      <c r="X107" s="765"/>
      <c r="Y107" s="765"/>
      <c r="Z107" s="765"/>
      <c r="AA107" s="765"/>
      <c r="AB107" s="765"/>
      <c r="AC107" s="765"/>
      <c r="AD107" s="765"/>
      <c r="AE107" s="765"/>
      <c r="AF107" s="765"/>
    </row>
    <row r="108" spans="1:32" s="84" customFormat="1" ht="90" x14ac:dyDescent="0.25">
      <c r="A108" s="63">
        <v>83</v>
      </c>
      <c r="B108" s="52" t="s">
        <v>3140</v>
      </c>
      <c r="C108" s="52" t="s">
        <v>3517</v>
      </c>
      <c r="D108" s="63" t="s">
        <v>3522</v>
      </c>
      <c r="E108" s="152">
        <v>45308</v>
      </c>
      <c r="F108" s="354">
        <v>0.62638888888888888</v>
      </c>
      <c r="G108" s="52" t="s">
        <v>3523</v>
      </c>
      <c r="H108" s="53">
        <v>45306</v>
      </c>
      <c r="I108" s="53">
        <v>45672</v>
      </c>
      <c r="J108" s="52" t="s">
        <v>3134</v>
      </c>
      <c r="K108" s="765"/>
      <c r="L108" s="765"/>
      <c r="M108" s="765"/>
      <c r="N108" s="1025"/>
      <c r="O108" s="1025"/>
      <c r="P108" s="765"/>
      <c r="Q108" s="765"/>
      <c r="R108" s="1025"/>
      <c r="S108" s="765"/>
      <c r="T108" s="1025"/>
      <c r="U108" s="1025"/>
      <c r="V108" s="1030"/>
      <c r="W108" s="765"/>
      <c r="X108" s="765"/>
      <c r="Y108" s="765"/>
      <c r="Z108" s="765"/>
      <c r="AA108" s="765"/>
      <c r="AB108" s="765"/>
      <c r="AC108" s="765"/>
      <c r="AD108" s="765"/>
      <c r="AE108" s="765"/>
      <c r="AF108" s="765"/>
    </row>
    <row r="109" spans="1:32" s="773" customFormat="1" x14ac:dyDescent="0.25">
      <c r="A109" s="501" t="s">
        <v>3630</v>
      </c>
      <c r="B109" s="664" t="s">
        <v>3140</v>
      </c>
      <c r="C109" s="664"/>
      <c r="D109" s="501"/>
      <c r="E109" s="500"/>
      <c r="F109" s="776"/>
      <c r="G109" s="664"/>
      <c r="H109" s="59"/>
      <c r="I109" s="59"/>
      <c r="J109" s="664"/>
      <c r="K109" s="623"/>
      <c r="L109" s="623"/>
      <c r="M109" s="623"/>
      <c r="N109" s="783" t="s">
        <v>2308</v>
      </c>
      <c r="O109" s="783" t="s">
        <v>3641</v>
      </c>
      <c r="P109" s="623"/>
      <c r="Q109" s="623"/>
      <c r="R109" s="783">
        <v>2</v>
      </c>
      <c r="S109" s="623"/>
      <c r="T109" s="783">
        <v>105.25</v>
      </c>
      <c r="U109" s="783">
        <v>210.5</v>
      </c>
      <c r="V109" s="783"/>
      <c r="W109" s="623"/>
      <c r="X109" s="623"/>
      <c r="Y109" s="623"/>
      <c r="Z109" s="623"/>
      <c r="AA109" s="623"/>
      <c r="AB109" s="623"/>
      <c r="AC109" s="623"/>
      <c r="AD109" s="623"/>
      <c r="AE109" s="623"/>
      <c r="AF109" s="623"/>
    </row>
    <row r="110" spans="1:32" s="84" customFormat="1" ht="60" x14ac:dyDescent="0.25">
      <c r="A110" s="63">
        <v>84</v>
      </c>
      <c r="B110" s="63" t="s">
        <v>3567</v>
      </c>
      <c r="C110" s="52" t="s">
        <v>3517</v>
      </c>
      <c r="D110" s="63" t="s">
        <v>3568</v>
      </c>
      <c r="E110" s="152">
        <v>45357</v>
      </c>
      <c r="F110" s="354">
        <v>0.54722222222222217</v>
      </c>
      <c r="G110" s="52" t="s">
        <v>3569</v>
      </c>
      <c r="H110" s="152">
        <v>45323</v>
      </c>
      <c r="I110" s="63" t="s">
        <v>3570</v>
      </c>
      <c r="J110" s="52" t="s">
        <v>3571</v>
      </c>
      <c r="K110" s="780"/>
      <c r="L110" s="780"/>
      <c r="M110" s="780" t="s">
        <v>3568</v>
      </c>
      <c r="N110" s="780" t="s">
        <v>3584</v>
      </c>
      <c r="O110" s="781">
        <v>45404</v>
      </c>
      <c r="P110" s="780"/>
      <c r="Q110" s="780"/>
      <c r="R110" s="780">
        <v>9</v>
      </c>
      <c r="S110" s="780"/>
      <c r="T110" s="780">
        <v>105.25</v>
      </c>
      <c r="U110" s="780">
        <v>947.25</v>
      </c>
      <c r="V110" s="794" t="s">
        <v>3718</v>
      </c>
      <c r="W110" s="780"/>
      <c r="X110" s="780"/>
      <c r="Y110" s="780" t="s">
        <v>3592</v>
      </c>
      <c r="Z110" s="780"/>
      <c r="AA110" s="780"/>
      <c r="AB110" s="780"/>
      <c r="AC110" s="780"/>
      <c r="AD110" s="780"/>
      <c r="AE110" s="780"/>
      <c r="AF110" s="780"/>
    </row>
    <row r="111" spans="1:32" s="84" customFormat="1" ht="75" x14ac:dyDescent="0.25">
      <c r="A111" s="782">
        <v>85</v>
      </c>
      <c r="B111" s="63" t="s">
        <v>1297</v>
      </c>
      <c r="C111" s="52" t="s">
        <v>192</v>
      </c>
      <c r="D111" s="63" t="s">
        <v>3580</v>
      </c>
      <c r="E111" s="152">
        <v>45310</v>
      </c>
      <c r="F111" s="354">
        <v>0.62708333333333333</v>
      </c>
      <c r="G111" s="52" t="s">
        <v>3578</v>
      </c>
      <c r="H111" s="152">
        <v>45413</v>
      </c>
      <c r="I111" s="152">
        <v>49309</v>
      </c>
      <c r="J111" s="52" t="s">
        <v>3579</v>
      </c>
      <c r="L111" s="782"/>
      <c r="M111" s="782" t="s">
        <v>3580</v>
      </c>
      <c r="N111" s="782" t="s">
        <v>3611</v>
      </c>
      <c r="O111" s="53">
        <v>45406</v>
      </c>
      <c r="P111" s="796">
        <v>45497</v>
      </c>
      <c r="Q111" s="782"/>
      <c r="R111" s="782">
        <v>15</v>
      </c>
      <c r="S111" s="782"/>
      <c r="T111" s="782">
        <v>105.25</v>
      </c>
      <c r="U111" s="782">
        <v>1578.75</v>
      </c>
      <c r="V111" s="875" t="s">
        <v>3940</v>
      </c>
      <c r="W111" s="782"/>
      <c r="X111" s="782"/>
      <c r="Y111" s="782"/>
      <c r="Z111" s="782"/>
      <c r="AA111" s="782"/>
      <c r="AB111" s="782"/>
      <c r="AC111" s="782"/>
      <c r="AD111" s="782"/>
      <c r="AE111" s="782"/>
      <c r="AF111" s="782"/>
    </row>
    <row r="112" spans="1:32" s="84" customFormat="1" ht="90" x14ac:dyDescent="0.25">
      <c r="A112" s="787">
        <v>86</v>
      </c>
      <c r="B112" s="52" t="s">
        <v>3140</v>
      </c>
      <c r="C112" s="52" t="s">
        <v>192</v>
      </c>
      <c r="D112" s="63" t="s">
        <v>3582</v>
      </c>
      <c r="E112" s="152">
        <v>45372</v>
      </c>
      <c r="F112" s="354">
        <v>0.4513888888888889</v>
      </c>
      <c r="G112" s="52" t="s">
        <v>3583</v>
      </c>
      <c r="H112" s="152">
        <v>45352</v>
      </c>
      <c r="I112" s="152">
        <v>45717</v>
      </c>
      <c r="J112" s="52" t="s">
        <v>3134</v>
      </c>
      <c r="K112" s="787"/>
      <c r="L112" s="787"/>
      <c r="M112" s="787" t="s">
        <v>3582</v>
      </c>
      <c r="N112" s="787" t="s">
        <v>3600</v>
      </c>
      <c r="O112" s="788">
        <v>45427</v>
      </c>
      <c r="P112" s="787"/>
      <c r="Q112" s="787"/>
      <c r="R112" s="787">
        <v>1</v>
      </c>
      <c r="S112" s="787"/>
      <c r="T112" s="787">
        <v>105.25</v>
      </c>
      <c r="U112" s="787">
        <v>105.25</v>
      </c>
      <c r="V112" s="797" t="s">
        <v>3741</v>
      </c>
      <c r="W112" s="787"/>
      <c r="X112" s="787"/>
      <c r="Y112" s="787"/>
      <c r="Z112" s="787"/>
      <c r="AA112" s="787"/>
      <c r="AB112" s="787"/>
      <c r="AC112" s="787"/>
      <c r="AD112" s="787"/>
      <c r="AE112" s="787"/>
      <c r="AF112" s="787"/>
    </row>
    <row r="113" spans="1:32" s="885" customFormat="1" ht="105" x14ac:dyDescent="0.25">
      <c r="A113" s="839">
        <v>87</v>
      </c>
      <c r="B113" s="839" t="s">
        <v>3606</v>
      </c>
      <c r="C113" s="815" t="s">
        <v>192</v>
      </c>
      <c r="D113" s="839" t="s">
        <v>3607</v>
      </c>
      <c r="E113" s="840">
        <v>45392</v>
      </c>
      <c r="F113" s="841">
        <v>0.59027777777777779</v>
      </c>
      <c r="G113" s="815" t="s">
        <v>3608</v>
      </c>
      <c r="H113" s="840">
        <v>45444</v>
      </c>
      <c r="I113" s="840">
        <v>62976</v>
      </c>
      <c r="J113" s="815" t="s">
        <v>3609</v>
      </c>
      <c r="K113" s="884" t="s">
        <v>3629</v>
      </c>
      <c r="L113" s="842"/>
      <c r="M113" s="842"/>
      <c r="N113" s="842"/>
      <c r="O113" s="842"/>
      <c r="P113" s="842"/>
      <c r="Q113" s="842"/>
      <c r="R113" s="842"/>
      <c r="S113" s="842"/>
      <c r="T113" s="842"/>
      <c r="U113" s="842"/>
      <c r="V113" s="842"/>
      <c r="W113" s="842"/>
      <c r="X113" s="842"/>
      <c r="Y113" s="842"/>
      <c r="Z113" s="842"/>
      <c r="AA113" s="842"/>
      <c r="AB113" s="842"/>
      <c r="AC113" s="842"/>
      <c r="AD113" s="842"/>
      <c r="AE113" s="842"/>
      <c r="AF113" s="842"/>
    </row>
    <row r="114" spans="1:32" s="84" customFormat="1" ht="45" x14ac:dyDescent="0.25">
      <c r="A114" s="52">
        <v>88</v>
      </c>
      <c r="B114" s="52" t="s">
        <v>2855</v>
      </c>
      <c r="C114" s="52" t="s">
        <v>192</v>
      </c>
      <c r="D114" s="52" t="s">
        <v>3645</v>
      </c>
      <c r="E114" s="53">
        <v>45456</v>
      </c>
      <c r="F114" s="267">
        <v>0.73125000000000007</v>
      </c>
      <c r="G114" s="52" t="s">
        <v>3646</v>
      </c>
      <c r="H114" s="53">
        <v>45474</v>
      </c>
      <c r="I114" s="53">
        <v>49309</v>
      </c>
      <c r="J114" s="52" t="s">
        <v>3647</v>
      </c>
      <c r="K114" s="799"/>
      <c r="L114" s="799"/>
      <c r="M114" s="799" t="s">
        <v>3686</v>
      </c>
      <c r="N114" s="799" t="s">
        <v>3687</v>
      </c>
      <c r="O114" s="800">
        <v>45533</v>
      </c>
      <c r="P114" s="813">
        <v>45625</v>
      </c>
      <c r="Q114" s="799"/>
      <c r="R114" s="799">
        <v>4</v>
      </c>
      <c r="S114" s="799"/>
      <c r="T114" s="799">
        <v>105.25</v>
      </c>
      <c r="U114" s="799">
        <v>421</v>
      </c>
      <c r="V114" s="909" t="s">
        <v>3991</v>
      </c>
      <c r="W114" s="799"/>
      <c r="X114" s="799"/>
      <c r="Y114" s="799"/>
      <c r="Z114" s="799"/>
      <c r="AA114" s="799"/>
      <c r="AB114" s="799"/>
      <c r="AC114" s="799"/>
      <c r="AD114" s="799"/>
      <c r="AE114" s="799"/>
      <c r="AF114" s="799"/>
    </row>
    <row r="115" spans="1:32" s="84" customFormat="1" ht="45" x14ac:dyDescent="0.25">
      <c r="A115" s="52">
        <v>89</v>
      </c>
      <c r="B115" s="52" t="s">
        <v>2855</v>
      </c>
      <c r="C115" s="52" t="s">
        <v>192</v>
      </c>
      <c r="D115" s="52" t="s">
        <v>3648</v>
      </c>
      <c r="E115" s="53">
        <v>45456</v>
      </c>
      <c r="F115" s="267">
        <v>0.73125000000000007</v>
      </c>
      <c r="G115" s="52" t="s">
        <v>3649</v>
      </c>
      <c r="H115" s="53">
        <v>45474</v>
      </c>
      <c r="I115" s="53">
        <v>49309</v>
      </c>
      <c r="J115" s="52" t="s">
        <v>3647</v>
      </c>
      <c r="K115" s="799"/>
      <c r="L115" s="799"/>
      <c r="M115" s="799" t="s">
        <v>3688</v>
      </c>
      <c r="N115" s="799" t="s">
        <v>3689</v>
      </c>
      <c r="O115" s="800">
        <v>45533</v>
      </c>
      <c r="P115" s="813">
        <v>45625</v>
      </c>
      <c r="Q115" s="799"/>
      <c r="R115" s="799">
        <v>3</v>
      </c>
      <c r="S115" s="799"/>
      <c r="T115" s="799">
        <v>105.25</v>
      </c>
      <c r="U115" s="799">
        <v>315.75</v>
      </c>
      <c r="V115" s="857" t="s">
        <v>3940</v>
      </c>
      <c r="W115" s="799"/>
      <c r="X115" s="799"/>
      <c r="Y115" s="799"/>
      <c r="Z115" s="799"/>
      <c r="AA115" s="799"/>
      <c r="AB115" s="799"/>
      <c r="AC115" s="799"/>
      <c r="AD115" s="799"/>
      <c r="AE115" s="799"/>
      <c r="AF115" s="799"/>
    </row>
    <row r="116" spans="1:32" s="84" customFormat="1" ht="165" x14ac:dyDescent="0.25">
      <c r="A116" s="52">
        <v>90</v>
      </c>
      <c r="B116" s="52" t="s">
        <v>2855</v>
      </c>
      <c r="C116" s="52" t="s">
        <v>192</v>
      </c>
      <c r="D116" s="52" t="s">
        <v>3650</v>
      </c>
      <c r="E116" s="53">
        <v>45456</v>
      </c>
      <c r="F116" s="267">
        <v>0.73125000000000007</v>
      </c>
      <c r="G116" s="52" t="s">
        <v>3651</v>
      </c>
      <c r="H116" s="53">
        <v>45474</v>
      </c>
      <c r="I116" s="53">
        <v>49309</v>
      </c>
      <c r="J116" s="52" t="s">
        <v>3647</v>
      </c>
      <c r="K116" s="799"/>
      <c r="L116" s="799"/>
      <c r="M116" s="799" t="s">
        <v>3682</v>
      </c>
      <c r="N116" s="799" t="s">
        <v>3683</v>
      </c>
      <c r="O116" s="800">
        <v>45533</v>
      </c>
      <c r="P116" s="813">
        <v>45625</v>
      </c>
      <c r="Q116" s="799"/>
      <c r="R116" s="799">
        <v>33</v>
      </c>
      <c r="S116" s="799">
        <v>41</v>
      </c>
      <c r="T116" s="799">
        <v>105.25</v>
      </c>
      <c r="U116" s="799">
        <v>7788.5</v>
      </c>
      <c r="V116" s="902" t="s">
        <v>3989</v>
      </c>
      <c r="W116" s="799"/>
      <c r="X116" s="799"/>
      <c r="Y116" s="799"/>
      <c r="Z116" s="799"/>
      <c r="AA116" s="799"/>
      <c r="AB116" s="799"/>
      <c r="AC116" s="799"/>
      <c r="AD116" s="799"/>
      <c r="AE116" s="799"/>
      <c r="AF116" s="799"/>
    </row>
    <row r="117" spans="1:32" s="84" customFormat="1" ht="45" x14ac:dyDescent="0.25">
      <c r="A117" s="52"/>
      <c r="B117" s="52"/>
      <c r="C117" s="52"/>
      <c r="D117" s="52"/>
      <c r="E117" s="53"/>
      <c r="F117" s="267"/>
      <c r="G117" s="52"/>
      <c r="H117" s="53"/>
      <c r="I117" s="53"/>
      <c r="J117" s="52"/>
      <c r="K117" s="877"/>
      <c r="L117" s="877"/>
      <c r="M117" s="877"/>
      <c r="N117" s="877" t="s">
        <v>3944</v>
      </c>
      <c r="O117" s="878">
        <v>45770</v>
      </c>
      <c r="P117" s="878"/>
      <c r="Q117" s="877"/>
      <c r="R117" s="877">
        <v>31</v>
      </c>
      <c r="S117" s="877">
        <v>42</v>
      </c>
      <c r="T117" s="877">
        <v>105.25</v>
      </c>
      <c r="U117" s="877">
        <v>7683.25</v>
      </c>
      <c r="V117" s="879"/>
      <c r="W117" s="877"/>
      <c r="X117" s="877"/>
      <c r="Y117" s="877"/>
      <c r="Z117" s="877"/>
      <c r="AA117" s="877"/>
      <c r="AB117" s="877"/>
      <c r="AC117" s="877"/>
      <c r="AD117" s="877"/>
      <c r="AE117" s="877"/>
      <c r="AF117" s="877"/>
    </row>
    <row r="118" spans="1:32" s="84" customFormat="1" ht="75" x14ac:dyDescent="0.25">
      <c r="A118" s="63">
        <v>91</v>
      </c>
      <c r="B118" s="801" t="s">
        <v>2855</v>
      </c>
      <c r="C118" s="802" t="s">
        <v>192</v>
      </c>
      <c r="D118" s="52" t="s">
        <v>3652</v>
      </c>
      <c r="E118" s="152">
        <v>45457</v>
      </c>
      <c r="F118" s="354">
        <v>0.47847222222222219</v>
      </c>
      <c r="G118" s="52" t="s">
        <v>3653</v>
      </c>
      <c r="H118" s="53">
        <v>45474</v>
      </c>
      <c r="I118" s="53">
        <v>49309</v>
      </c>
      <c r="J118" s="802" t="s">
        <v>3647</v>
      </c>
      <c r="K118" s="799"/>
      <c r="L118" s="799"/>
      <c r="M118" s="799" t="s">
        <v>3684</v>
      </c>
      <c r="N118" s="799" t="s">
        <v>3685</v>
      </c>
      <c r="O118" s="800">
        <v>45533</v>
      </c>
      <c r="P118" s="813">
        <v>45625</v>
      </c>
      <c r="Q118" s="799"/>
      <c r="R118" s="799">
        <v>30</v>
      </c>
      <c r="S118" s="799">
        <v>2</v>
      </c>
      <c r="T118" s="799">
        <v>105.25</v>
      </c>
      <c r="U118" s="799">
        <v>3368</v>
      </c>
      <c r="V118" s="909" t="s">
        <v>3991</v>
      </c>
      <c r="W118" s="799"/>
      <c r="X118" s="799"/>
      <c r="Y118" s="799"/>
      <c r="Z118" s="799"/>
      <c r="AA118" s="799"/>
      <c r="AB118" s="799"/>
      <c r="AC118" s="799"/>
      <c r="AD118" s="799"/>
      <c r="AE118" s="799"/>
      <c r="AF118" s="799"/>
    </row>
    <row r="119" spans="1:32" s="84" customFormat="1" ht="60" x14ac:dyDescent="0.25">
      <c r="A119" s="52">
        <v>92</v>
      </c>
      <c r="B119" s="52" t="s">
        <v>3663</v>
      </c>
      <c r="C119" s="52" t="s">
        <v>2197</v>
      </c>
      <c r="D119" s="52" t="s">
        <v>3664</v>
      </c>
      <c r="E119" s="53">
        <v>45463</v>
      </c>
      <c r="F119" s="267">
        <v>0.62916666666666665</v>
      </c>
      <c r="G119" s="52" t="s">
        <v>3665</v>
      </c>
      <c r="H119" s="287">
        <v>45474</v>
      </c>
      <c r="I119" s="287">
        <v>45627</v>
      </c>
      <c r="J119" s="52" t="s">
        <v>2200</v>
      </c>
      <c r="K119" s="793"/>
      <c r="L119" s="793"/>
      <c r="M119" s="793" t="s">
        <v>3681</v>
      </c>
      <c r="N119" s="793" t="s">
        <v>3680</v>
      </c>
      <c r="O119" s="795">
        <v>45478</v>
      </c>
      <c r="P119" s="813">
        <v>45570</v>
      </c>
      <c r="Q119" s="793"/>
      <c r="R119" s="793">
        <v>43</v>
      </c>
      <c r="S119" s="793">
        <v>7</v>
      </c>
      <c r="T119" s="793">
        <v>105.25</v>
      </c>
      <c r="U119" s="793">
        <v>5262.5</v>
      </c>
      <c r="V119" s="836" t="s">
        <v>3888</v>
      </c>
      <c r="W119" s="793"/>
      <c r="X119" s="793"/>
      <c r="Y119" s="793"/>
      <c r="Z119" s="793"/>
      <c r="AA119" s="793"/>
      <c r="AB119" s="793"/>
      <c r="AC119" s="793"/>
      <c r="AD119" s="793"/>
      <c r="AE119" s="793"/>
      <c r="AF119" s="793"/>
    </row>
    <row r="120" spans="1:32" s="84" customFormat="1" ht="30" x14ac:dyDescent="0.25">
      <c r="A120" s="52"/>
      <c r="B120" s="52"/>
      <c r="C120" s="52"/>
      <c r="D120" s="52"/>
      <c r="E120" s="53"/>
      <c r="F120" s="267"/>
      <c r="G120" s="52"/>
      <c r="H120" s="287"/>
      <c r="I120" s="287"/>
      <c r="J120" s="52"/>
      <c r="K120" s="858"/>
      <c r="L120" s="858"/>
      <c r="M120" s="858"/>
      <c r="N120" s="858" t="s">
        <v>3896</v>
      </c>
      <c r="O120" s="859"/>
      <c r="P120" s="859"/>
      <c r="Q120" s="859">
        <v>45674</v>
      </c>
      <c r="R120" s="858"/>
      <c r="S120" s="858"/>
      <c r="T120" s="858"/>
      <c r="U120" s="858"/>
      <c r="V120" s="860"/>
      <c r="W120" s="858"/>
      <c r="X120" s="858"/>
      <c r="Y120" s="858"/>
      <c r="Z120" s="858"/>
      <c r="AA120" s="858"/>
      <c r="AB120" s="858"/>
      <c r="AC120" s="858"/>
      <c r="AD120" s="858"/>
      <c r="AE120" s="858"/>
      <c r="AF120" s="858"/>
    </row>
    <row r="121" spans="1:32" s="84" customFormat="1" ht="90" x14ac:dyDescent="0.25">
      <c r="A121" s="52">
        <v>93</v>
      </c>
      <c r="B121" s="52" t="s">
        <v>3771</v>
      </c>
      <c r="C121" s="52" t="s">
        <v>3772</v>
      </c>
      <c r="D121" s="52" t="s">
        <v>3773</v>
      </c>
      <c r="E121" s="53">
        <v>45565</v>
      </c>
      <c r="F121" s="267">
        <v>0.64722222222222225</v>
      </c>
      <c r="G121" s="52" t="s">
        <v>3774</v>
      </c>
      <c r="H121" s="52" t="s">
        <v>3775</v>
      </c>
      <c r="I121" s="52" t="s">
        <v>3570</v>
      </c>
      <c r="J121" s="52" t="s">
        <v>3776</v>
      </c>
      <c r="K121" s="806"/>
      <c r="L121" s="806"/>
      <c r="M121" s="806" t="s">
        <v>3786</v>
      </c>
      <c r="N121" s="806" t="s">
        <v>3787</v>
      </c>
      <c r="O121" s="807" t="s">
        <v>3830</v>
      </c>
      <c r="P121" s="806" t="s">
        <v>484</v>
      </c>
      <c r="Q121" s="806"/>
      <c r="R121" s="806">
        <v>20</v>
      </c>
      <c r="S121" s="806"/>
      <c r="T121" s="806">
        <v>105.25</v>
      </c>
      <c r="U121" s="806">
        <v>2105</v>
      </c>
      <c r="V121" s="814" t="s">
        <v>3848</v>
      </c>
      <c r="W121" s="806"/>
      <c r="X121" s="806"/>
      <c r="Y121" s="806"/>
      <c r="Z121" s="806"/>
      <c r="AA121" s="806"/>
      <c r="AB121" s="806"/>
      <c r="AC121" s="806"/>
      <c r="AD121" s="806"/>
      <c r="AE121" s="806"/>
      <c r="AF121" s="806"/>
    </row>
    <row r="122" spans="1:32" s="84" customFormat="1" ht="60" x14ac:dyDescent="0.25">
      <c r="A122" s="52">
        <v>94</v>
      </c>
      <c r="B122" s="52" t="s">
        <v>3777</v>
      </c>
      <c r="C122" s="52" t="s">
        <v>192</v>
      </c>
      <c r="D122" s="52" t="s">
        <v>3778</v>
      </c>
      <c r="E122" s="53">
        <v>45566</v>
      </c>
      <c r="F122" s="267">
        <v>0.70694444444444438</v>
      </c>
      <c r="G122" s="52" t="s">
        <v>3779</v>
      </c>
      <c r="H122" s="52" t="s">
        <v>3780</v>
      </c>
      <c r="I122" s="53">
        <v>46418</v>
      </c>
      <c r="J122" s="52" t="s">
        <v>471</v>
      </c>
      <c r="K122" s="914"/>
      <c r="L122" s="914"/>
      <c r="M122" s="914"/>
      <c r="N122" s="914" t="s">
        <v>3789</v>
      </c>
      <c r="O122" s="915" t="s">
        <v>4024</v>
      </c>
      <c r="P122" s="914" t="s">
        <v>484</v>
      </c>
      <c r="Q122" s="914"/>
      <c r="R122" s="914">
        <v>22</v>
      </c>
      <c r="S122" s="914"/>
      <c r="T122" s="914">
        <v>105.25</v>
      </c>
      <c r="U122" s="914">
        <v>2351.5</v>
      </c>
      <c r="V122" s="916" t="s">
        <v>3895</v>
      </c>
      <c r="W122" s="914"/>
      <c r="X122" s="914"/>
      <c r="Y122" s="914"/>
      <c r="Z122" s="914"/>
      <c r="AA122" s="914"/>
      <c r="AB122" s="914"/>
      <c r="AC122" s="914"/>
      <c r="AD122" s="914"/>
      <c r="AE122" s="914"/>
      <c r="AF122" s="914"/>
    </row>
    <row r="123" spans="1:32" s="84" customFormat="1" ht="30" x14ac:dyDescent="0.25">
      <c r="A123" s="52"/>
      <c r="B123" s="52"/>
      <c r="C123" s="52"/>
      <c r="D123" s="52"/>
      <c r="E123" s="53"/>
      <c r="F123" s="267"/>
      <c r="G123" s="52"/>
      <c r="H123" s="52"/>
      <c r="I123" s="53"/>
      <c r="J123" s="52"/>
      <c r="K123" s="176"/>
      <c r="L123" s="914"/>
      <c r="M123" s="914"/>
      <c r="N123" s="914" t="s">
        <v>2305</v>
      </c>
      <c r="O123" s="914"/>
      <c r="P123" s="914"/>
      <c r="Q123" s="914"/>
      <c r="R123" s="914"/>
      <c r="S123" s="914"/>
      <c r="T123" s="914"/>
      <c r="U123" s="914"/>
      <c r="V123" s="917"/>
      <c r="W123" s="914"/>
      <c r="X123" s="914"/>
      <c r="Y123" s="914"/>
      <c r="Z123" s="914"/>
      <c r="AA123" s="914"/>
      <c r="AB123" s="914"/>
      <c r="AC123" s="914"/>
      <c r="AD123" s="914"/>
      <c r="AE123" s="914"/>
      <c r="AF123" s="914"/>
    </row>
    <row r="124" spans="1:32" s="84" customFormat="1" ht="45" x14ac:dyDescent="0.25">
      <c r="A124" s="52"/>
      <c r="B124" s="52"/>
      <c r="C124" s="52"/>
      <c r="D124" s="52"/>
      <c r="E124" s="53"/>
      <c r="F124" s="267"/>
      <c r="G124" s="52"/>
      <c r="H124" s="52"/>
      <c r="I124" s="53"/>
      <c r="J124" s="52"/>
      <c r="K124" s="176"/>
      <c r="L124" s="914"/>
      <c r="M124" s="914"/>
      <c r="N124" s="914" t="s">
        <v>3975</v>
      </c>
      <c r="O124" s="914"/>
      <c r="P124" s="914"/>
      <c r="Q124" s="914"/>
      <c r="R124" s="914"/>
      <c r="S124" s="914"/>
      <c r="T124" s="914"/>
      <c r="U124" s="914"/>
      <c r="V124" s="917"/>
      <c r="W124" s="914"/>
      <c r="X124" s="914"/>
      <c r="Y124" s="914"/>
      <c r="Z124" s="914"/>
      <c r="AA124" s="914"/>
      <c r="AB124" s="914"/>
      <c r="AC124" s="914"/>
      <c r="AD124" s="914"/>
      <c r="AE124" s="914"/>
      <c r="AF124" s="914"/>
    </row>
    <row r="125" spans="1:32" s="885" customFormat="1" ht="60" x14ac:dyDescent="0.25">
      <c r="A125" s="815">
        <v>95</v>
      </c>
      <c r="B125" s="815" t="s">
        <v>3586</v>
      </c>
      <c r="C125" s="815" t="s">
        <v>16</v>
      </c>
      <c r="D125" s="815" t="s">
        <v>3792</v>
      </c>
      <c r="E125" s="818">
        <v>45587</v>
      </c>
      <c r="F125" s="881">
        <v>0.66249999999999998</v>
      </c>
      <c r="G125" s="815" t="s">
        <v>3793</v>
      </c>
      <c r="H125" s="815" t="s">
        <v>3794</v>
      </c>
      <c r="I125" s="815" t="s">
        <v>3795</v>
      </c>
      <c r="J125" s="815" t="s">
        <v>58</v>
      </c>
      <c r="K125" s="886" t="s">
        <v>3796</v>
      </c>
      <c r="L125" s="842"/>
      <c r="M125" s="842"/>
      <c r="N125" s="842"/>
      <c r="O125" s="842"/>
      <c r="P125" s="842"/>
      <c r="Q125" s="842"/>
      <c r="R125" s="842"/>
      <c r="S125" s="842"/>
      <c r="T125" s="842"/>
      <c r="U125" s="842"/>
      <c r="V125" s="842"/>
      <c r="W125" s="842"/>
      <c r="X125" s="842"/>
      <c r="Y125" s="842"/>
      <c r="Z125" s="842"/>
      <c r="AA125" s="842"/>
      <c r="AB125" s="842"/>
      <c r="AC125" s="842"/>
      <c r="AD125" s="842"/>
      <c r="AE125" s="842"/>
      <c r="AF125" s="842"/>
    </row>
    <row r="126" spans="1:32" s="84" customFormat="1" ht="45" x14ac:dyDescent="0.25">
      <c r="A126" s="63">
        <v>96</v>
      </c>
      <c r="B126" s="52" t="s">
        <v>3586</v>
      </c>
      <c r="C126" s="52" t="s">
        <v>16</v>
      </c>
      <c r="D126" s="63" t="s">
        <v>3797</v>
      </c>
      <c r="E126" s="152">
        <v>45590</v>
      </c>
      <c r="F126" s="354">
        <v>0.39444444444444443</v>
      </c>
      <c r="G126" s="52" t="s">
        <v>3798</v>
      </c>
      <c r="H126" s="52" t="s">
        <v>3794</v>
      </c>
      <c r="I126" s="52" t="s">
        <v>3795</v>
      </c>
      <c r="J126" s="52" t="s">
        <v>58</v>
      </c>
      <c r="K126" s="810"/>
      <c r="L126" s="810"/>
      <c r="M126" s="810" t="s">
        <v>3797</v>
      </c>
      <c r="N126" s="810" t="s">
        <v>3802</v>
      </c>
      <c r="O126" s="811">
        <v>45625</v>
      </c>
      <c r="P126" s="810" t="s">
        <v>484</v>
      </c>
      <c r="Q126" s="810"/>
      <c r="R126" s="810">
        <v>4</v>
      </c>
      <c r="S126" s="810"/>
      <c r="T126" s="810">
        <v>105.25</v>
      </c>
      <c r="U126" s="810">
        <f>R126*T126</f>
        <v>421</v>
      </c>
      <c r="V126" s="911" t="s">
        <v>4010</v>
      </c>
      <c r="W126" s="810"/>
      <c r="X126" s="810"/>
      <c r="Y126" s="810"/>
      <c r="Z126" s="810"/>
      <c r="AA126" s="810"/>
      <c r="AB126" s="810"/>
      <c r="AC126" s="810"/>
      <c r="AD126" s="810"/>
      <c r="AE126" s="810"/>
      <c r="AF126" s="810"/>
    </row>
    <row r="127" spans="1:32" s="84" customFormat="1" ht="60" x14ac:dyDescent="0.25">
      <c r="A127" s="52">
        <v>97</v>
      </c>
      <c r="B127" s="52" t="s">
        <v>3931</v>
      </c>
      <c r="C127" s="52" t="s">
        <v>16</v>
      </c>
      <c r="D127" s="52" t="s">
        <v>3799</v>
      </c>
      <c r="E127" s="53">
        <v>45597</v>
      </c>
      <c r="F127" s="267">
        <v>0.6743055555555556</v>
      </c>
      <c r="G127" s="52" t="s">
        <v>3800</v>
      </c>
      <c r="H127" s="53">
        <v>45566</v>
      </c>
      <c r="I127" s="53">
        <v>48944</v>
      </c>
      <c r="J127" s="52" t="s">
        <v>3647</v>
      </c>
      <c r="K127" s="821"/>
      <c r="L127" s="821"/>
      <c r="M127" s="821" t="s">
        <v>3799</v>
      </c>
      <c r="N127" s="821" t="s">
        <v>3810</v>
      </c>
      <c r="O127" s="822">
        <v>45632</v>
      </c>
      <c r="P127" s="821" t="s">
        <v>484</v>
      </c>
      <c r="Q127" s="821"/>
      <c r="R127" s="821">
        <v>7</v>
      </c>
      <c r="S127" s="821"/>
      <c r="T127" s="821">
        <v>105.25</v>
      </c>
      <c r="U127" s="821">
        <f>R127*T127</f>
        <v>736.75</v>
      </c>
      <c r="V127" s="930" t="s">
        <v>4045</v>
      </c>
      <c r="W127" s="821"/>
      <c r="X127" s="821"/>
      <c r="Y127" s="821"/>
      <c r="Z127" s="821"/>
      <c r="AA127" s="821"/>
      <c r="AB127" s="821"/>
      <c r="AC127" s="821"/>
      <c r="AD127" s="821"/>
      <c r="AE127" s="821"/>
      <c r="AF127" s="821"/>
    </row>
    <row r="128" spans="1:32" s="84" customFormat="1" x14ac:dyDescent="0.25">
      <c r="A128" s="52"/>
      <c r="B128" s="52"/>
      <c r="C128" s="52"/>
      <c r="D128" s="52"/>
      <c r="E128" s="53"/>
      <c r="F128" s="267"/>
      <c r="G128" s="52"/>
      <c r="H128" s="53"/>
      <c r="I128" s="53"/>
      <c r="J128" s="52"/>
      <c r="K128" s="931"/>
      <c r="L128" s="931"/>
      <c r="M128" s="931"/>
      <c r="N128" s="931" t="s">
        <v>2308</v>
      </c>
      <c r="O128" s="932">
        <v>45946</v>
      </c>
      <c r="P128" s="931"/>
      <c r="Q128" s="931"/>
      <c r="R128" s="931">
        <v>3</v>
      </c>
      <c r="S128" s="931"/>
      <c r="T128" s="931">
        <v>105.25</v>
      </c>
      <c r="U128" s="931">
        <f>R128*T128</f>
        <v>315.75</v>
      </c>
      <c r="V128" s="933"/>
      <c r="W128" s="931"/>
      <c r="X128" s="931"/>
      <c r="Y128" s="931"/>
      <c r="Z128" s="931"/>
      <c r="AA128" s="931"/>
      <c r="AB128" s="931"/>
      <c r="AC128" s="931"/>
      <c r="AD128" s="931"/>
      <c r="AE128" s="931"/>
      <c r="AF128" s="931"/>
    </row>
    <row r="129" spans="1:32" s="397" customFormat="1" ht="45" x14ac:dyDescent="0.25">
      <c r="A129" s="112">
        <v>98</v>
      </c>
      <c r="B129" s="856" t="s">
        <v>3930</v>
      </c>
      <c r="C129" s="856" t="s">
        <v>16</v>
      </c>
      <c r="D129" s="112" t="s">
        <v>3814</v>
      </c>
      <c r="E129" s="149">
        <v>45607</v>
      </c>
      <c r="F129" s="309">
        <v>0.70347222222222217</v>
      </c>
      <c r="G129" s="856" t="s">
        <v>3815</v>
      </c>
      <c r="H129" s="149">
        <v>45657</v>
      </c>
      <c r="I129" s="149">
        <v>49309</v>
      </c>
      <c r="J129" s="856" t="s">
        <v>3647</v>
      </c>
      <c r="K129" s="855" t="s">
        <v>3932</v>
      </c>
      <c r="L129" s="855"/>
      <c r="M129" s="112" t="s">
        <v>3814</v>
      </c>
      <c r="N129" s="855" t="s">
        <v>3845</v>
      </c>
      <c r="O129" s="855"/>
      <c r="P129" s="855" t="s">
        <v>484</v>
      </c>
      <c r="Q129" s="855"/>
      <c r="R129" s="855">
        <v>1</v>
      </c>
      <c r="S129" s="855"/>
      <c r="T129" s="855">
        <v>105.25</v>
      </c>
      <c r="U129" s="855">
        <v>105.25</v>
      </c>
      <c r="V129" s="394"/>
      <c r="W129" s="855"/>
      <c r="X129" s="855"/>
      <c r="Y129" s="855" t="s">
        <v>3854</v>
      </c>
      <c r="Z129" s="855"/>
      <c r="AA129" s="855"/>
      <c r="AB129" s="855"/>
      <c r="AC129" s="855"/>
      <c r="AD129" s="855"/>
      <c r="AE129" s="855"/>
      <c r="AF129" s="855"/>
    </row>
    <row r="130" spans="1:32" s="84" customFormat="1" ht="105" x14ac:dyDescent="0.25">
      <c r="A130" s="925">
        <v>99</v>
      </c>
      <c r="B130" s="63" t="s">
        <v>3883</v>
      </c>
      <c r="C130" s="52" t="s">
        <v>16</v>
      </c>
      <c r="D130" s="52" t="s">
        <v>3880</v>
      </c>
      <c r="E130" s="152">
        <v>45699</v>
      </c>
      <c r="F130" s="354">
        <v>0.35416666666666669</v>
      </c>
      <c r="G130" s="52" t="s">
        <v>3881</v>
      </c>
      <c r="H130" s="152">
        <v>45717</v>
      </c>
      <c r="I130" s="152">
        <v>48944</v>
      </c>
      <c r="J130" s="52" t="s">
        <v>3647</v>
      </c>
      <c r="K130" s="925"/>
      <c r="L130" s="925"/>
      <c r="M130" s="63" t="s">
        <v>3880</v>
      </c>
      <c r="N130" s="925" t="s">
        <v>3917</v>
      </c>
      <c r="O130" s="926">
        <v>45876</v>
      </c>
      <c r="P130" s="926">
        <v>45968</v>
      </c>
      <c r="Q130" s="925"/>
      <c r="R130" s="925">
        <v>15</v>
      </c>
      <c r="S130" s="925"/>
      <c r="T130" s="925">
        <v>105.25</v>
      </c>
      <c r="U130" s="925">
        <v>1578.75</v>
      </c>
      <c r="V130" s="927" t="s">
        <v>4036</v>
      </c>
      <c r="W130" s="925"/>
      <c r="X130" s="925"/>
      <c r="Y130" s="925"/>
      <c r="Z130" s="925"/>
      <c r="AA130" s="925"/>
      <c r="AB130" s="925"/>
      <c r="AC130" s="925"/>
      <c r="AD130" s="925"/>
      <c r="AE130" s="925"/>
      <c r="AF130" s="925"/>
    </row>
    <row r="131" spans="1:32" s="84" customFormat="1" ht="105" x14ac:dyDescent="0.25">
      <c r="A131" s="865">
        <v>100</v>
      </c>
      <c r="B131" s="864" t="s">
        <v>3884</v>
      </c>
      <c r="C131" s="865" t="s">
        <v>16</v>
      </c>
      <c r="D131" s="865" t="s">
        <v>3882</v>
      </c>
      <c r="E131" s="867">
        <v>45699</v>
      </c>
      <c r="F131" s="585">
        <v>0.35416666666666669</v>
      </c>
      <c r="G131" s="865" t="s">
        <v>3881</v>
      </c>
      <c r="H131" s="866">
        <v>45689</v>
      </c>
      <c r="I131" s="152">
        <v>49309</v>
      </c>
      <c r="J131" s="52" t="s">
        <v>3647</v>
      </c>
      <c r="K131" s="865"/>
      <c r="L131" s="865"/>
      <c r="M131" s="865" t="s">
        <v>3882</v>
      </c>
      <c r="N131" s="865" t="s">
        <v>3918</v>
      </c>
      <c r="O131" s="866">
        <v>45747</v>
      </c>
      <c r="P131" s="88">
        <v>45838</v>
      </c>
      <c r="Q131" s="865"/>
      <c r="R131" s="865">
        <v>15</v>
      </c>
      <c r="S131" s="865"/>
      <c r="T131" s="865">
        <v>105.25</v>
      </c>
      <c r="U131" s="865">
        <v>1578.75</v>
      </c>
      <c r="V131" s="909" t="s">
        <v>3992</v>
      </c>
      <c r="W131" s="865"/>
      <c r="X131" s="865"/>
      <c r="Y131" s="865"/>
      <c r="Z131" s="865"/>
      <c r="AA131" s="865"/>
      <c r="AB131" s="865"/>
      <c r="AC131" s="865"/>
      <c r="AD131" s="865"/>
      <c r="AE131" s="865"/>
      <c r="AF131" s="865"/>
    </row>
    <row r="132" spans="1:32" s="47" customFormat="1" ht="45" x14ac:dyDescent="0.25">
      <c r="A132" s="728">
        <v>101</v>
      </c>
      <c r="B132" s="728" t="s">
        <v>2855</v>
      </c>
      <c r="C132" s="727" t="s">
        <v>16</v>
      </c>
      <c r="D132" s="728" t="s">
        <v>3955</v>
      </c>
      <c r="E132" s="702">
        <v>45765</v>
      </c>
      <c r="F132" s="483">
        <v>0.4597222222222222</v>
      </c>
      <c r="G132" s="727" t="s">
        <v>3956</v>
      </c>
      <c r="H132" s="702">
        <v>45778</v>
      </c>
      <c r="I132" s="702">
        <v>49674</v>
      </c>
      <c r="J132" s="727" t="s">
        <v>3957</v>
      </c>
      <c r="K132" s="311"/>
      <c r="L132" s="311"/>
      <c r="M132" s="311"/>
      <c r="N132" s="311"/>
      <c r="O132" s="311"/>
      <c r="P132" s="311"/>
      <c r="Q132" s="311"/>
      <c r="R132" s="311"/>
      <c r="S132" s="311"/>
      <c r="T132" s="311"/>
      <c r="U132" s="311"/>
      <c r="V132" s="311"/>
      <c r="W132" s="311"/>
      <c r="X132" s="311"/>
      <c r="Y132" s="311"/>
      <c r="Z132" s="311"/>
      <c r="AA132" s="311"/>
      <c r="AB132" s="311"/>
      <c r="AC132" s="311"/>
      <c r="AD132" s="311"/>
      <c r="AE132" s="311"/>
      <c r="AF132" s="311"/>
    </row>
    <row r="133" spans="1:32" s="47" customFormat="1" ht="45" x14ac:dyDescent="0.25">
      <c r="A133" s="913">
        <v>102</v>
      </c>
      <c r="B133" s="913" t="s">
        <v>2855</v>
      </c>
      <c r="C133" s="913" t="s">
        <v>16</v>
      </c>
      <c r="D133" s="913" t="s">
        <v>4011</v>
      </c>
      <c r="E133" s="574">
        <v>45819</v>
      </c>
      <c r="F133" s="446">
        <v>0.49236111111111108</v>
      </c>
      <c r="G133" s="913" t="s">
        <v>4012</v>
      </c>
      <c r="H133" s="574">
        <v>45778</v>
      </c>
      <c r="I133" s="574">
        <v>49674</v>
      </c>
      <c r="J133" s="913" t="s">
        <v>3957</v>
      </c>
      <c r="K133" s="311"/>
      <c r="L133" s="311"/>
      <c r="M133" s="311"/>
      <c r="N133" s="311"/>
      <c r="O133" s="311"/>
      <c r="P133" s="311"/>
      <c r="Q133" s="311"/>
      <c r="R133" s="311"/>
      <c r="S133" s="311"/>
      <c r="T133" s="311"/>
      <c r="U133" s="311"/>
      <c r="V133" s="311"/>
      <c r="W133" s="311"/>
      <c r="X133" s="311"/>
      <c r="Y133" s="311"/>
      <c r="Z133" s="311"/>
      <c r="AA133" s="311"/>
      <c r="AB133" s="311"/>
      <c r="AC133" s="311"/>
      <c r="AD133" s="311"/>
      <c r="AE133" s="311"/>
      <c r="AF133" s="311"/>
    </row>
    <row r="134" spans="1:32" s="84" customFormat="1" ht="105" x14ac:dyDescent="0.25">
      <c r="A134" s="928">
        <v>103</v>
      </c>
      <c r="B134" s="63" t="s">
        <v>2855</v>
      </c>
      <c r="C134" s="928" t="s">
        <v>16</v>
      </c>
      <c r="D134" s="928" t="s">
        <v>4029</v>
      </c>
      <c r="E134" s="929">
        <v>45868</v>
      </c>
      <c r="F134" s="398">
        <v>0.65486111111111112</v>
      </c>
      <c r="G134" s="52" t="s">
        <v>4030</v>
      </c>
      <c r="H134" s="929">
        <v>45870</v>
      </c>
      <c r="I134" s="152">
        <v>49674</v>
      </c>
      <c r="J134" s="928" t="s">
        <v>3957</v>
      </c>
      <c r="K134" s="928"/>
      <c r="L134" s="928"/>
      <c r="M134" s="928" t="s">
        <v>4034</v>
      </c>
      <c r="N134" s="928" t="s">
        <v>4035</v>
      </c>
      <c r="O134" s="929">
        <v>45917</v>
      </c>
      <c r="P134" s="936">
        <v>46008</v>
      </c>
      <c r="Q134" s="928"/>
      <c r="R134" s="928">
        <v>4</v>
      </c>
      <c r="S134" s="928">
        <v>1</v>
      </c>
      <c r="T134" s="928">
        <v>105.25</v>
      </c>
      <c r="U134" s="928">
        <v>526.25</v>
      </c>
      <c r="V134" s="942" t="s">
        <v>4073</v>
      </c>
      <c r="W134" s="928"/>
      <c r="X134" s="928"/>
      <c r="Y134" s="928"/>
      <c r="Z134" s="928"/>
      <c r="AA134" s="928"/>
      <c r="AB134" s="928"/>
      <c r="AC134" s="928"/>
      <c r="AD134" s="928"/>
      <c r="AE134" s="928"/>
      <c r="AF134" s="928"/>
    </row>
    <row r="135" spans="1:32" s="84" customFormat="1" x14ac:dyDescent="0.25">
      <c r="A135" s="970"/>
      <c r="B135" s="969"/>
      <c r="C135" s="970"/>
      <c r="D135" s="970"/>
      <c r="E135" s="971"/>
      <c r="F135" s="398"/>
      <c r="G135" s="970"/>
      <c r="H135" s="971"/>
      <c r="I135" s="972"/>
      <c r="J135" s="970"/>
      <c r="K135" s="970"/>
      <c r="L135" s="970"/>
      <c r="M135" s="970" t="s">
        <v>4053</v>
      </c>
      <c r="N135" s="970" t="s">
        <v>2308</v>
      </c>
      <c r="O135" s="971">
        <v>46020</v>
      </c>
      <c r="P135" s="970"/>
      <c r="Q135" s="970"/>
      <c r="R135" s="970">
        <v>8</v>
      </c>
      <c r="S135" s="970">
        <v>1</v>
      </c>
      <c r="T135" s="970">
        <v>105.25</v>
      </c>
      <c r="U135" s="970">
        <v>947.25</v>
      </c>
      <c r="V135" s="970"/>
      <c r="W135" s="970"/>
      <c r="X135" s="970"/>
      <c r="Y135" s="970"/>
      <c r="Z135" s="970"/>
      <c r="AA135" s="970"/>
      <c r="AB135" s="970"/>
      <c r="AC135" s="970"/>
      <c r="AD135" s="970"/>
      <c r="AE135" s="970"/>
      <c r="AF135" s="970"/>
    </row>
    <row r="136" spans="1:32" s="84" customFormat="1" ht="45" x14ac:dyDescent="0.25">
      <c r="A136" s="934">
        <v>104</v>
      </c>
      <c r="B136" s="934" t="s">
        <v>103</v>
      </c>
      <c r="C136" s="934" t="s">
        <v>16</v>
      </c>
      <c r="D136" s="934" t="s">
        <v>4037</v>
      </c>
      <c r="E136" s="934" t="s">
        <v>4038</v>
      </c>
      <c r="F136" s="934"/>
      <c r="G136" s="934" t="s">
        <v>4039</v>
      </c>
      <c r="H136" s="934"/>
      <c r="I136" s="934"/>
      <c r="J136" s="934" t="s">
        <v>3957</v>
      </c>
      <c r="K136" s="934"/>
      <c r="L136" s="934"/>
      <c r="M136" s="934" t="s">
        <v>4037</v>
      </c>
      <c r="N136" s="934" t="s">
        <v>4040</v>
      </c>
      <c r="O136" s="935">
        <v>45945</v>
      </c>
      <c r="P136" s="949">
        <v>46037</v>
      </c>
      <c r="Q136" s="934"/>
      <c r="R136" s="934">
        <v>5</v>
      </c>
      <c r="S136" s="934">
        <v>0</v>
      </c>
      <c r="T136" s="934">
        <v>105.25</v>
      </c>
      <c r="U136" s="934">
        <v>526.25</v>
      </c>
      <c r="V136" s="946" t="s">
        <v>4091</v>
      </c>
      <c r="W136" s="934"/>
      <c r="X136" s="934"/>
      <c r="Y136" s="934"/>
      <c r="Z136" s="934"/>
      <c r="AA136" s="934"/>
      <c r="AB136" s="934"/>
      <c r="AC136" s="934"/>
      <c r="AD136" s="934"/>
      <c r="AE136" s="934"/>
      <c r="AF136" s="934"/>
    </row>
    <row r="137" spans="1:32" s="84" customFormat="1" ht="45" x14ac:dyDescent="0.25">
      <c r="A137" s="937"/>
      <c r="B137" s="937" t="s">
        <v>103</v>
      </c>
      <c r="C137" s="937" t="s">
        <v>16</v>
      </c>
      <c r="D137" s="937" t="s">
        <v>4049</v>
      </c>
      <c r="E137" s="938">
        <v>45937</v>
      </c>
      <c r="F137" s="937"/>
      <c r="G137" s="937" t="s">
        <v>4050</v>
      </c>
      <c r="H137" s="937"/>
      <c r="I137" s="937"/>
      <c r="J137" s="937" t="s">
        <v>3957</v>
      </c>
      <c r="K137" s="937"/>
      <c r="L137" s="937"/>
      <c r="M137" s="937" t="s">
        <v>4051</v>
      </c>
      <c r="N137" s="937" t="s">
        <v>4052</v>
      </c>
      <c r="O137" s="938">
        <v>45960</v>
      </c>
      <c r="P137" s="937" t="s">
        <v>484</v>
      </c>
      <c r="Q137" s="937"/>
      <c r="R137" s="937">
        <v>5</v>
      </c>
      <c r="S137" s="937">
        <v>0</v>
      </c>
      <c r="T137" s="937">
        <v>105.25</v>
      </c>
      <c r="U137" s="937">
        <v>526.25</v>
      </c>
      <c r="V137" s="939" t="s">
        <v>4068</v>
      </c>
      <c r="W137" s="937"/>
      <c r="X137" s="937"/>
      <c r="Y137" s="937"/>
      <c r="Z137" s="937"/>
      <c r="AA137" s="937"/>
      <c r="AB137" s="937"/>
      <c r="AC137" s="937"/>
      <c r="AD137" s="937"/>
      <c r="AE137" s="937"/>
      <c r="AF137" s="937"/>
    </row>
    <row r="138" spans="1:32" s="47" customFormat="1" ht="75" x14ac:dyDescent="0.25">
      <c r="A138" s="311"/>
      <c r="B138" s="311" t="s">
        <v>3319</v>
      </c>
      <c r="C138" s="311" t="s">
        <v>46</v>
      </c>
      <c r="D138" s="311" t="s">
        <v>4055</v>
      </c>
      <c r="E138" s="574">
        <v>45953</v>
      </c>
      <c r="F138" s="311"/>
      <c r="G138" s="311" t="s">
        <v>4094</v>
      </c>
      <c r="H138" s="311"/>
      <c r="I138" s="311"/>
      <c r="J138" s="311" t="s">
        <v>17</v>
      </c>
      <c r="K138" s="311"/>
      <c r="L138" s="311"/>
      <c r="M138" s="311" t="s">
        <v>4055</v>
      </c>
      <c r="N138" s="311" t="s">
        <v>4054</v>
      </c>
      <c r="O138" s="311"/>
      <c r="P138" s="311" t="s">
        <v>484</v>
      </c>
      <c r="Q138" s="311"/>
      <c r="R138" s="311">
        <v>61</v>
      </c>
      <c r="S138" s="311">
        <v>15</v>
      </c>
      <c r="T138" s="311">
        <v>107</v>
      </c>
      <c r="U138" s="311">
        <f>(R138+S138)*T138</f>
        <v>8132</v>
      </c>
      <c r="V138" s="945" t="s">
        <v>1017</v>
      </c>
      <c r="W138" s="311"/>
      <c r="X138" s="311"/>
      <c r="Y138" s="311"/>
      <c r="Z138" s="311"/>
      <c r="AA138" s="311"/>
      <c r="AB138" s="311"/>
      <c r="AC138" s="311"/>
      <c r="AD138" s="311"/>
      <c r="AE138" s="311"/>
      <c r="AF138" s="311"/>
    </row>
    <row r="139" spans="1:32" s="47" customFormat="1" ht="75" x14ac:dyDescent="0.25">
      <c r="A139" s="311"/>
      <c r="B139" s="944" t="s">
        <v>3319</v>
      </c>
      <c r="C139" s="948" t="s">
        <v>46</v>
      </c>
      <c r="D139" s="311" t="s">
        <v>4083</v>
      </c>
      <c r="E139" s="311"/>
      <c r="F139" s="311"/>
      <c r="G139" s="311"/>
      <c r="H139" s="311"/>
      <c r="I139" s="311"/>
      <c r="J139" s="948" t="s">
        <v>17</v>
      </c>
      <c r="K139" s="311"/>
      <c r="L139" s="311"/>
      <c r="M139" s="311" t="s">
        <v>4083</v>
      </c>
      <c r="N139" s="311" t="s">
        <v>4087</v>
      </c>
      <c r="O139" s="311"/>
      <c r="P139" s="944" t="s">
        <v>484</v>
      </c>
      <c r="Q139" s="311"/>
      <c r="R139" s="311">
        <v>17</v>
      </c>
      <c r="S139" s="311">
        <v>1</v>
      </c>
      <c r="T139" s="311">
        <v>107</v>
      </c>
      <c r="U139" s="311">
        <f>18*107</f>
        <v>1926</v>
      </c>
      <c r="V139" s="945" t="s">
        <v>1017</v>
      </c>
      <c r="W139" s="311"/>
      <c r="X139" s="311"/>
      <c r="Y139" s="311"/>
      <c r="Z139" s="311"/>
      <c r="AA139" s="311"/>
      <c r="AB139" s="311"/>
      <c r="AC139" s="311"/>
      <c r="AD139" s="311"/>
      <c r="AE139" s="311"/>
      <c r="AF139" s="311"/>
    </row>
    <row r="140" spans="1:32" s="47" customFormat="1" ht="75" x14ac:dyDescent="0.25">
      <c r="A140" s="311"/>
      <c r="B140" s="311" t="s">
        <v>103</v>
      </c>
      <c r="C140" s="311" t="s">
        <v>16</v>
      </c>
      <c r="D140" s="311" t="s">
        <v>4079</v>
      </c>
      <c r="E140" s="311"/>
      <c r="F140" s="311"/>
      <c r="G140" s="311" t="s">
        <v>4080</v>
      </c>
      <c r="H140" s="311"/>
      <c r="I140" s="311"/>
      <c r="J140" s="311" t="s">
        <v>17</v>
      </c>
      <c r="K140" s="311"/>
      <c r="L140" s="311"/>
      <c r="M140" s="311" t="s">
        <v>4079</v>
      </c>
      <c r="N140" s="311" t="s">
        <v>4081</v>
      </c>
      <c r="O140" s="311"/>
      <c r="P140" s="311" t="s">
        <v>484</v>
      </c>
      <c r="Q140" s="311"/>
      <c r="R140" s="311">
        <v>1</v>
      </c>
      <c r="S140" s="311"/>
      <c r="T140" s="311">
        <v>107</v>
      </c>
      <c r="U140" s="311">
        <v>107</v>
      </c>
      <c r="V140" s="945" t="s">
        <v>1017</v>
      </c>
      <c r="W140" s="311"/>
      <c r="X140" s="311"/>
      <c r="Y140" s="311"/>
      <c r="Z140" s="311"/>
      <c r="AA140" s="311"/>
      <c r="AB140" s="311"/>
      <c r="AC140" s="311"/>
      <c r="AD140" s="311"/>
      <c r="AE140" s="311"/>
      <c r="AF140" s="311"/>
    </row>
    <row r="141" spans="1:32" s="47" customFormat="1" ht="75" x14ac:dyDescent="0.25">
      <c r="A141" s="311"/>
      <c r="B141" s="311" t="s">
        <v>4089</v>
      </c>
      <c r="C141" s="311" t="s">
        <v>3927</v>
      </c>
      <c r="D141" s="311"/>
      <c r="E141" s="311"/>
      <c r="F141" s="311"/>
      <c r="G141" s="948" t="s">
        <v>4080</v>
      </c>
      <c r="H141" s="311"/>
      <c r="I141" s="311"/>
      <c r="J141" s="948" t="s">
        <v>17</v>
      </c>
      <c r="K141" s="311"/>
      <c r="L141" s="311"/>
      <c r="M141" s="311" t="s">
        <v>4090</v>
      </c>
      <c r="N141" s="948" t="s">
        <v>4090</v>
      </c>
      <c r="O141" s="311"/>
      <c r="P141" s="311"/>
      <c r="Q141" s="311"/>
      <c r="R141" s="311">
        <v>41</v>
      </c>
      <c r="S141" s="311">
        <v>2</v>
      </c>
      <c r="T141" s="311">
        <v>107</v>
      </c>
      <c r="U141" s="311">
        <v>4601</v>
      </c>
      <c r="V141" s="311" t="s">
        <v>784</v>
      </c>
      <c r="W141" s="311"/>
      <c r="X141" s="311"/>
      <c r="Y141" s="311"/>
      <c r="Z141" s="311"/>
      <c r="AA141" s="311"/>
      <c r="AB141" s="311"/>
      <c r="AC141" s="311"/>
      <c r="AD141" s="311"/>
      <c r="AE141" s="311"/>
      <c r="AF141" s="311"/>
    </row>
    <row r="142" spans="1:32" s="47" customFormat="1" ht="75" x14ac:dyDescent="0.25">
      <c r="A142" s="311"/>
      <c r="B142" s="311" t="s">
        <v>3319</v>
      </c>
      <c r="C142" s="311" t="s">
        <v>46</v>
      </c>
      <c r="D142" s="311" t="s">
        <v>4092</v>
      </c>
      <c r="E142" s="311"/>
      <c r="F142" s="311"/>
      <c r="G142" s="311" t="s">
        <v>2199</v>
      </c>
      <c r="H142" s="311"/>
      <c r="I142" s="311"/>
      <c r="J142" s="948" t="s">
        <v>17</v>
      </c>
      <c r="K142" s="311"/>
      <c r="L142" s="311"/>
      <c r="M142" s="311" t="s">
        <v>4092</v>
      </c>
      <c r="N142" s="311" t="s">
        <v>4093</v>
      </c>
      <c r="O142" s="311"/>
      <c r="P142" s="311" t="s">
        <v>484</v>
      </c>
      <c r="Q142" s="311"/>
      <c r="R142" s="311">
        <v>31</v>
      </c>
      <c r="S142" s="311">
        <v>2</v>
      </c>
      <c r="T142" s="311">
        <v>107</v>
      </c>
      <c r="U142" s="311">
        <v>3531</v>
      </c>
      <c r="V142" s="947" t="s">
        <v>1017</v>
      </c>
      <c r="W142" s="311"/>
      <c r="X142" s="311"/>
      <c r="Y142" s="311"/>
      <c r="Z142" s="311"/>
      <c r="AA142" s="311"/>
      <c r="AB142" s="311"/>
      <c r="AC142" s="311"/>
      <c r="AD142" s="311"/>
      <c r="AE142" s="311"/>
      <c r="AF142" s="311"/>
    </row>
    <row r="143" spans="1:32" s="47" customFormat="1" x14ac:dyDescent="0.25">
      <c r="A143" s="311"/>
      <c r="B143" s="311"/>
      <c r="C143" s="311"/>
      <c r="D143" s="311"/>
      <c r="E143" s="311"/>
      <c r="F143" s="311"/>
      <c r="G143" s="311"/>
      <c r="H143" s="311"/>
      <c r="I143" s="311"/>
      <c r="J143" s="311"/>
      <c r="K143" s="311"/>
      <c r="L143" s="311"/>
      <c r="M143" s="311"/>
      <c r="N143" s="311"/>
      <c r="O143" s="311"/>
      <c r="P143" s="311"/>
      <c r="Q143" s="311"/>
      <c r="R143" s="311"/>
      <c r="S143" s="311"/>
      <c r="T143" s="311"/>
      <c r="U143" s="311"/>
      <c r="V143" s="311"/>
      <c r="W143" s="311"/>
      <c r="X143" s="311"/>
      <c r="Y143" s="311"/>
      <c r="Z143" s="311"/>
      <c r="AA143" s="311"/>
      <c r="AB143" s="311"/>
      <c r="AC143" s="311"/>
      <c r="AD143" s="311"/>
      <c r="AE143" s="311"/>
      <c r="AF143" s="311"/>
    </row>
    <row r="144" spans="1:32" s="47" customFormat="1" x14ac:dyDescent="0.25">
      <c r="A144" s="311"/>
      <c r="B144" s="311"/>
      <c r="C144" s="311"/>
      <c r="D144" s="311"/>
      <c r="E144" s="311"/>
      <c r="F144" s="311"/>
      <c r="G144" s="311"/>
      <c r="H144" s="311"/>
      <c r="I144" s="311"/>
      <c r="J144" s="311"/>
      <c r="K144" s="311"/>
      <c r="L144" s="311"/>
      <c r="M144" s="311"/>
      <c r="N144" s="311"/>
      <c r="O144" s="311"/>
      <c r="P144" s="311"/>
      <c r="Q144" s="311"/>
      <c r="R144" s="311"/>
      <c r="S144" s="311"/>
      <c r="T144" s="311"/>
      <c r="U144" s="311"/>
      <c r="V144" s="311"/>
      <c r="W144" s="311"/>
      <c r="X144" s="311"/>
      <c r="Y144" s="311"/>
      <c r="Z144" s="311"/>
      <c r="AA144" s="311"/>
      <c r="AB144" s="311"/>
      <c r="AC144" s="311"/>
      <c r="AD144" s="311"/>
      <c r="AE144" s="311"/>
      <c r="AF144" s="311"/>
    </row>
    <row r="145" spans="1:32" s="47" customFormat="1" x14ac:dyDescent="0.25">
      <c r="A145" s="311"/>
      <c r="B145" s="311"/>
      <c r="C145" s="311"/>
      <c r="D145" s="311"/>
      <c r="E145" s="311"/>
      <c r="F145" s="311"/>
      <c r="G145" s="311"/>
      <c r="H145" s="311"/>
      <c r="I145" s="311"/>
      <c r="J145" s="311"/>
      <c r="K145" s="311"/>
      <c r="L145" s="311"/>
      <c r="M145" s="311"/>
      <c r="N145" s="311"/>
      <c r="O145" s="311"/>
      <c r="P145" s="311"/>
      <c r="Q145" s="311"/>
      <c r="R145" s="311"/>
      <c r="S145" s="311"/>
      <c r="T145" s="311"/>
      <c r="U145" s="311"/>
      <c r="V145" s="311"/>
      <c r="W145" s="311"/>
      <c r="X145" s="311"/>
      <c r="Y145" s="311"/>
      <c r="Z145" s="311"/>
      <c r="AA145" s="311"/>
      <c r="AB145" s="311"/>
      <c r="AC145" s="311"/>
      <c r="AD145" s="311"/>
      <c r="AE145" s="311"/>
      <c r="AF145" s="311"/>
    </row>
    <row r="146" spans="1:32" s="47" customFormat="1" x14ac:dyDescent="0.25">
      <c r="A146" s="311"/>
      <c r="B146" s="311"/>
      <c r="C146" s="311"/>
      <c r="D146" s="311"/>
      <c r="E146" s="311"/>
      <c r="F146" s="311"/>
      <c r="G146" s="311"/>
      <c r="H146" s="311"/>
      <c r="I146" s="311"/>
      <c r="J146" s="311"/>
      <c r="K146" s="311"/>
      <c r="L146" s="311"/>
      <c r="M146" s="311"/>
      <c r="N146" s="311"/>
      <c r="O146" s="311"/>
      <c r="P146" s="311"/>
      <c r="Q146" s="311"/>
      <c r="R146" s="311"/>
      <c r="S146" s="311"/>
      <c r="T146" s="311"/>
      <c r="U146" s="311"/>
      <c r="V146" s="311"/>
      <c r="W146" s="311"/>
      <c r="X146" s="311"/>
      <c r="Y146" s="311"/>
      <c r="Z146" s="311"/>
      <c r="AA146" s="311"/>
      <c r="AB146" s="311"/>
      <c r="AC146" s="311"/>
      <c r="AD146" s="311"/>
      <c r="AE146" s="311"/>
      <c r="AF146" s="311"/>
    </row>
    <row r="147" spans="1:32" s="47" customFormat="1" x14ac:dyDescent="0.25">
      <c r="A147" s="311"/>
      <c r="B147" s="311"/>
      <c r="C147" s="311"/>
      <c r="D147" s="311"/>
      <c r="E147" s="311"/>
      <c r="F147" s="311"/>
      <c r="G147" s="311"/>
      <c r="H147" s="311"/>
      <c r="I147" s="311"/>
      <c r="J147" s="311"/>
      <c r="K147" s="311"/>
      <c r="L147" s="311"/>
      <c r="M147" s="311"/>
      <c r="N147" s="311"/>
      <c r="O147" s="311"/>
      <c r="P147" s="311"/>
      <c r="Q147" s="311"/>
      <c r="R147" s="311"/>
      <c r="S147" s="311"/>
      <c r="T147" s="311"/>
      <c r="U147" s="311"/>
      <c r="V147" s="311"/>
      <c r="W147" s="311"/>
      <c r="X147" s="311"/>
      <c r="Y147" s="311"/>
      <c r="Z147" s="311"/>
      <c r="AA147" s="311"/>
      <c r="AB147" s="311"/>
      <c r="AC147" s="311"/>
      <c r="AD147" s="311"/>
      <c r="AE147" s="311"/>
      <c r="AF147" s="311"/>
    </row>
  </sheetData>
  <mergeCells count="51">
    <mergeCell ref="N106:N108"/>
    <mergeCell ref="R106:R108"/>
    <mergeCell ref="T106:T108"/>
    <mergeCell ref="U106:U108"/>
    <mergeCell ref="V106:V108"/>
    <mergeCell ref="O106:O108"/>
    <mergeCell ref="G85:G86"/>
    <mergeCell ref="K85:K86"/>
    <mergeCell ref="X3:X4"/>
    <mergeCell ref="A3:A4"/>
    <mergeCell ref="B3:B4"/>
    <mergeCell ref="C3:C4"/>
    <mergeCell ref="D3:D4"/>
    <mergeCell ref="E3:F3"/>
    <mergeCell ref="W3:W4"/>
    <mergeCell ref="Q3:Q4"/>
    <mergeCell ref="R3:S3"/>
    <mergeCell ref="T3:T4"/>
    <mergeCell ref="U3:U4"/>
    <mergeCell ref="V3:V4"/>
    <mergeCell ref="J64:J65"/>
    <mergeCell ref="B64:B65"/>
    <mergeCell ref="E2:G2"/>
    <mergeCell ref="O3:O4"/>
    <mergeCell ref="P3:P4"/>
    <mergeCell ref="H3:I3"/>
    <mergeCell ref="J3:J4"/>
    <mergeCell ref="K3:K4"/>
    <mergeCell ref="L3:L4"/>
    <mergeCell ref="M3:M4"/>
    <mergeCell ref="N3:N4"/>
    <mergeCell ref="G3:G4"/>
    <mergeCell ref="C64:C65"/>
    <mergeCell ref="G64:G65"/>
    <mergeCell ref="H64:H65"/>
    <mergeCell ref="I64:I65"/>
    <mergeCell ref="B66:B67"/>
    <mergeCell ref="C66:C67"/>
    <mergeCell ref="B68:B69"/>
    <mergeCell ref="C68:C69"/>
    <mergeCell ref="B70:B71"/>
    <mergeCell ref="C70:C71"/>
    <mergeCell ref="B72:B73"/>
    <mergeCell ref="C72:C73"/>
    <mergeCell ref="B88:B90"/>
    <mergeCell ref="C88:C90"/>
    <mergeCell ref="B74:B75"/>
    <mergeCell ref="C74:C75"/>
    <mergeCell ref="B79:B82"/>
    <mergeCell ref="C79:C82"/>
    <mergeCell ref="B85:B86"/>
  </mergeCells>
  <hyperlinks>
    <hyperlink ref="G6" r:id="rId1"/>
    <hyperlink ref="G8" r:id="rId2"/>
    <hyperlink ref="G12" r:id="rId3"/>
    <hyperlink ref="G13" r:id="rId4"/>
  </hyperlinks>
  <pageMargins left="0.7" right="0.7" top="0.75" bottom="0.75" header="0.3" footer="0.3"/>
  <pageSetup paperSize="9" scale="26" fitToHeight="0" orientation="landscape" r:id="rId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78"/>
  <sheetViews>
    <sheetView zoomScale="80" zoomScaleNormal="80" workbookViewId="0">
      <pane xSplit="2" ySplit="6" topLeftCell="K20" activePane="bottomRight" state="frozen"/>
      <selection pane="topRight" activeCell="C1" sqref="C1"/>
      <selection pane="bottomLeft" activeCell="A7" sqref="A7"/>
      <selection pane="bottomRight" activeCell="X23" sqref="X23"/>
    </sheetView>
  </sheetViews>
  <sheetFormatPr defaultColWidth="9.140625" defaultRowHeight="15" x14ac:dyDescent="0.25"/>
  <cols>
    <col min="1" max="1" width="7.140625" style="159" customWidth="1"/>
    <col min="2" max="2" width="22.85546875" style="159" customWidth="1"/>
    <col min="3" max="3" width="13.28515625" style="293" customWidth="1"/>
    <col min="4" max="4" width="9.140625" style="159"/>
    <col min="5" max="5" width="11.42578125" style="159" customWidth="1"/>
    <col min="6" max="6" width="13.140625" style="159" customWidth="1"/>
    <col min="7" max="7" width="28.5703125" style="159" customWidth="1"/>
    <col min="8" max="8" width="13.28515625" style="159" customWidth="1"/>
    <col min="9" max="9" width="12.5703125" style="159" customWidth="1"/>
    <col min="10" max="10" width="22.7109375" style="159" customWidth="1"/>
    <col min="11" max="11" width="13.28515625" style="159" customWidth="1"/>
    <col min="12" max="12" width="15.85546875" style="159" customWidth="1"/>
    <col min="13" max="13" width="18.140625" style="159" customWidth="1"/>
    <col min="14" max="14" width="19.42578125" style="159" customWidth="1"/>
    <col min="15" max="15" width="20.42578125" style="159" customWidth="1"/>
    <col min="16" max="16" width="20.7109375" style="159" customWidth="1"/>
    <col min="17" max="17" width="17.7109375" style="159" customWidth="1"/>
    <col min="18" max="19" width="9.140625" style="159"/>
    <col min="20" max="20" width="18.42578125" style="159" customWidth="1"/>
    <col min="21" max="21" width="16.28515625" style="159" customWidth="1"/>
    <col min="22" max="22" width="18.85546875" style="159" customWidth="1"/>
    <col min="23" max="23" width="18.7109375" style="159" customWidth="1"/>
    <col min="24" max="24" width="17.85546875" style="159" customWidth="1"/>
    <col min="25" max="25" width="21.7109375" style="423" customWidth="1"/>
    <col min="26" max="26" width="12.140625" style="159" customWidth="1"/>
    <col min="27" max="16384" width="9.140625" style="159"/>
  </cols>
  <sheetData>
    <row r="1" spans="1:25" ht="18.75" x14ac:dyDescent="0.25">
      <c r="B1" s="12"/>
      <c r="I1" s="1091"/>
      <c r="J1" s="1091"/>
      <c r="K1" s="1091"/>
      <c r="N1" s="10"/>
      <c r="O1" s="10"/>
      <c r="P1" s="10"/>
    </row>
    <row r="2" spans="1:25" ht="18.75" x14ac:dyDescent="0.25">
      <c r="A2" s="268" t="s">
        <v>44</v>
      </c>
      <c r="B2" s="268"/>
      <c r="C2" s="268"/>
      <c r="D2" s="268"/>
      <c r="E2" s="268"/>
      <c r="F2" s="268"/>
      <c r="G2" s="268"/>
      <c r="H2" s="268"/>
      <c r="I2" s="268"/>
      <c r="J2" s="268"/>
      <c r="K2" s="268"/>
      <c r="N2" s="10"/>
      <c r="O2" s="10"/>
      <c r="P2" s="10"/>
    </row>
    <row r="3" spans="1:25" ht="19.5" thickBot="1" x14ac:dyDescent="0.3">
      <c r="A3" s="293"/>
      <c r="B3" s="281"/>
      <c r="E3" s="280"/>
      <c r="F3" s="1072" t="s">
        <v>101</v>
      </c>
      <c r="G3" s="1072"/>
      <c r="H3" s="1072"/>
      <c r="I3" s="281"/>
      <c r="J3" s="281"/>
      <c r="K3" s="281"/>
      <c r="N3" s="10"/>
      <c r="O3" s="10"/>
      <c r="P3" s="10"/>
    </row>
    <row r="4" spans="1:25" ht="45" customHeight="1" x14ac:dyDescent="0.25">
      <c r="A4" s="1089" t="s">
        <v>0</v>
      </c>
      <c r="B4" s="991" t="s">
        <v>1</v>
      </c>
      <c r="C4" s="991" t="s">
        <v>5</v>
      </c>
      <c r="D4" s="991" t="s">
        <v>86</v>
      </c>
      <c r="E4" s="984" t="s">
        <v>2</v>
      </c>
      <c r="F4" s="985"/>
      <c r="G4" s="991" t="s">
        <v>12</v>
      </c>
      <c r="H4" s="984" t="s">
        <v>6</v>
      </c>
      <c r="I4" s="985"/>
      <c r="J4" s="993" t="s">
        <v>10</v>
      </c>
      <c r="K4" s="984" t="s">
        <v>9</v>
      </c>
      <c r="L4" s="997" t="s">
        <v>78</v>
      </c>
      <c r="M4" s="998" t="s">
        <v>13</v>
      </c>
      <c r="N4" s="997" t="s">
        <v>79</v>
      </c>
      <c r="O4" s="997" t="s">
        <v>80</v>
      </c>
      <c r="P4" s="998" t="s">
        <v>87</v>
      </c>
      <c r="Q4" s="998" t="s">
        <v>92</v>
      </c>
      <c r="R4" s="1000" t="s">
        <v>81</v>
      </c>
      <c r="S4" s="1001"/>
      <c r="T4" s="1002" t="s">
        <v>84</v>
      </c>
      <c r="U4" s="1004" t="s">
        <v>85</v>
      </c>
      <c r="V4" s="1004" t="s">
        <v>91</v>
      </c>
      <c r="W4" s="997" t="s">
        <v>14</v>
      </c>
      <c r="X4" s="997" t="s">
        <v>266</v>
      </c>
    </row>
    <row r="5" spans="1:25" ht="53.25" customHeight="1" x14ac:dyDescent="0.25">
      <c r="A5" s="1090"/>
      <c r="B5" s="990"/>
      <c r="C5" s="990"/>
      <c r="D5" s="990"/>
      <c r="E5" s="279" t="s">
        <v>3</v>
      </c>
      <c r="F5" s="279" t="s">
        <v>4</v>
      </c>
      <c r="G5" s="990"/>
      <c r="H5" s="279" t="s">
        <v>7</v>
      </c>
      <c r="I5" s="279" t="s">
        <v>8</v>
      </c>
      <c r="J5" s="994"/>
      <c r="K5" s="986"/>
      <c r="L5" s="997"/>
      <c r="M5" s="999"/>
      <c r="N5" s="997"/>
      <c r="O5" s="997"/>
      <c r="P5" s="999"/>
      <c r="Q5" s="1010"/>
      <c r="R5" s="23" t="s">
        <v>82</v>
      </c>
      <c r="S5" s="23" t="s">
        <v>83</v>
      </c>
      <c r="T5" s="1079"/>
      <c r="U5" s="1080"/>
      <c r="V5" s="1080"/>
      <c r="W5" s="998"/>
      <c r="X5" s="998"/>
    </row>
    <row r="6" spans="1:25" ht="21" customHeight="1" thickBot="1" x14ac:dyDescent="0.3">
      <c r="A6" s="30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32">
        <v>19</v>
      </c>
      <c r="T6" s="6">
        <v>20</v>
      </c>
      <c r="U6" s="6">
        <v>21</v>
      </c>
      <c r="V6" s="6">
        <v>22</v>
      </c>
      <c r="W6" s="4">
        <v>23</v>
      </c>
      <c r="X6" s="4">
        <v>24</v>
      </c>
    </row>
    <row r="7" spans="1:25" ht="126" customHeight="1" x14ac:dyDescent="0.25">
      <c r="A7" s="100">
        <v>1</v>
      </c>
      <c r="B7" s="100" t="s">
        <v>45</v>
      </c>
      <c r="C7" s="100" t="s">
        <v>46</v>
      </c>
      <c r="D7" s="100">
        <v>583</v>
      </c>
      <c r="E7" s="11">
        <v>42160</v>
      </c>
      <c r="F7" s="13" t="s">
        <v>47</v>
      </c>
      <c r="G7" s="100" t="s">
        <v>48</v>
      </c>
      <c r="H7" s="11" t="s">
        <v>49</v>
      </c>
      <c r="I7" s="11" t="s">
        <v>50</v>
      </c>
      <c r="J7" s="100" t="s">
        <v>51</v>
      </c>
      <c r="K7" s="7" t="s">
        <v>52</v>
      </c>
      <c r="L7" s="52" t="s">
        <v>182</v>
      </c>
      <c r="M7" s="52" t="s">
        <v>246</v>
      </c>
      <c r="N7" s="51" t="s">
        <v>102</v>
      </c>
      <c r="O7" s="51" t="s">
        <v>135</v>
      </c>
      <c r="P7" s="51" t="s">
        <v>136</v>
      </c>
      <c r="Q7" s="52" t="s">
        <v>258</v>
      </c>
      <c r="R7" s="63">
        <v>21</v>
      </c>
      <c r="S7" s="63">
        <v>9</v>
      </c>
      <c r="T7" s="99" t="s">
        <v>1069</v>
      </c>
      <c r="U7" s="99" t="s">
        <v>1072</v>
      </c>
      <c r="V7" s="63"/>
      <c r="W7" s="52" t="s">
        <v>137</v>
      </c>
      <c r="X7" s="205"/>
    </row>
    <row r="8" spans="1:25" ht="62.25" customHeight="1" x14ac:dyDescent="0.25">
      <c r="A8" s="100">
        <v>2</v>
      </c>
      <c r="B8" s="160" t="s">
        <v>18</v>
      </c>
      <c r="C8" s="100" t="s">
        <v>16</v>
      </c>
      <c r="D8" s="160" t="s">
        <v>37</v>
      </c>
      <c r="E8" s="162">
        <v>42248</v>
      </c>
      <c r="F8" s="160" t="s">
        <v>38</v>
      </c>
      <c r="G8" s="20" t="s">
        <v>40</v>
      </c>
      <c r="H8" s="162">
        <v>42309</v>
      </c>
      <c r="I8" s="162">
        <v>43100</v>
      </c>
      <c r="J8" s="160" t="s">
        <v>39</v>
      </c>
      <c r="K8" s="7" t="s">
        <v>52</v>
      </c>
      <c r="L8" s="160" t="s">
        <v>181</v>
      </c>
      <c r="M8" s="46"/>
      <c r="N8" s="72" t="s">
        <v>180</v>
      </c>
      <c r="O8" s="100"/>
      <c r="P8" s="100"/>
      <c r="Q8" s="144"/>
      <c r="R8" s="163">
        <v>13</v>
      </c>
      <c r="S8" s="163">
        <v>0</v>
      </c>
      <c r="T8" s="144"/>
      <c r="U8" s="144"/>
      <c r="V8" s="144"/>
      <c r="W8" s="144"/>
      <c r="X8" s="144"/>
    </row>
    <row r="9" spans="1:25" ht="144" customHeight="1" x14ac:dyDescent="0.25">
      <c r="A9" s="100">
        <v>3</v>
      </c>
      <c r="B9" s="160" t="s">
        <v>28</v>
      </c>
      <c r="C9" s="100" t="s">
        <v>16</v>
      </c>
      <c r="D9" s="160" t="s">
        <v>68</v>
      </c>
      <c r="E9" s="162">
        <v>42284</v>
      </c>
      <c r="F9" s="160" t="s">
        <v>69</v>
      </c>
      <c r="G9" s="91" t="s">
        <v>110</v>
      </c>
      <c r="H9" s="162">
        <v>42278</v>
      </c>
      <c r="I9" s="162">
        <v>47848</v>
      </c>
      <c r="J9" s="160" t="s">
        <v>58</v>
      </c>
      <c r="K9" s="7" t="s">
        <v>52</v>
      </c>
      <c r="L9" s="160" t="s">
        <v>138</v>
      </c>
      <c r="M9" s="160"/>
      <c r="N9" s="72" t="s">
        <v>180</v>
      </c>
      <c r="O9" s="46"/>
      <c r="P9" s="46"/>
      <c r="Q9" s="144"/>
      <c r="R9" s="163">
        <v>4</v>
      </c>
      <c r="S9" s="163">
        <v>85</v>
      </c>
      <c r="T9" s="144"/>
      <c r="U9" s="144"/>
      <c r="V9" s="144"/>
      <c r="W9" s="144"/>
      <c r="X9" s="144"/>
    </row>
    <row r="10" spans="1:25" ht="60" x14ac:dyDescent="0.25">
      <c r="A10" s="100">
        <v>4</v>
      </c>
      <c r="B10" s="160" t="s">
        <v>15</v>
      </c>
      <c r="C10" s="368" t="s">
        <v>16</v>
      </c>
      <c r="D10" s="163" t="s">
        <v>104</v>
      </c>
      <c r="E10" s="39">
        <v>42298</v>
      </c>
      <c r="F10" s="163" t="s">
        <v>105</v>
      </c>
      <c r="G10" s="21" t="s">
        <v>106</v>
      </c>
      <c r="H10" s="162">
        <v>42370</v>
      </c>
      <c r="I10" s="39">
        <v>44197</v>
      </c>
      <c r="J10" s="160" t="s">
        <v>58</v>
      </c>
      <c r="K10" s="7" t="s">
        <v>52</v>
      </c>
      <c r="L10" s="160" t="s">
        <v>139</v>
      </c>
      <c r="M10" s="46"/>
      <c r="N10" s="72" t="s">
        <v>180</v>
      </c>
      <c r="O10" s="46"/>
      <c r="P10" s="46"/>
      <c r="Q10" s="144"/>
      <c r="R10" s="163">
        <v>110</v>
      </c>
      <c r="S10" s="163">
        <v>231</v>
      </c>
      <c r="T10" s="144"/>
      <c r="U10" s="144"/>
      <c r="V10" s="144"/>
      <c r="W10" s="144"/>
      <c r="X10" s="144"/>
    </row>
    <row r="11" spans="1:25" ht="135" x14ac:dyDescent="0.25">
      <c r="A11" s="100">
        <v>5</v>
      </c>
      <c r="B11" s="160" t="s">
        <v>15</v>
      </c>
      <c r="C11" s="368" t="s">
        <v>16</v>
      </c>
      <c r="D11" s="100" t="s">
        <v>260</v>
      </c>
      <c r="E11" s="11">
        <v>42446</v>
      </c>
      <c r="F11" s="13" t="s">
        <v>261</v>
      </c>
      <c r="G11" s="100" t="s">
        <v>262</v>
      </c>
      <c r="H11" s="11">
        <v>42491</v>
      </c>
      <c r="I11" s="11">
        <v>46387</v>
      </c>
      <c r="J11" s="100" t="s">
        <v>263</v>
      </c>
      <c r="K11" s="7"/>
      <c r="L11" s="52" t="s">
        <v>289</v>
      </c>
      <c r="M11" s="52" t="s">
        <v>282</v>
      </c>
      <c r="N11" s="52" t="s">
        <v>283</v>
      </c>
      <c r="O11" s="61">
        <v>42510</v>
      </c>
      <c r="P11" s="61">
        <v>42610</v>
      </c>
      <c r="Q11" s="93" t="s">
        <v>1221</v>
      </c>
      <c r="R11" s="93">
        <v>33</v>
      </c>
      <c r="S11" s="93">
        <v>0</v>
      </c>
      <c r="T11" s="99" t="s">
        <v>1069</v>
      </c>
      <c r="U11" s="99" t="s">
        <v>1222</v>
      </c>
      <c r="V11" s="52"/>
      <c r="W11" s="52" t="s">
        <v>402</v>
      </c>
      <c r="X11" s="52" t="s">
        <v>403</v>
      </c>
      <c r="Y11" s="424" t="s">
        <v>1099</v>
      </c>
    </row>
    <row r="12" spans="1:25" ht="120" x14ac:dyDescent="0.25">
      <c r="A12" s="100">
        <v>6</v>
      </c>
      <c r="B12" s="160" t="s">
        <v>15</v>
      </c>
      <c r="C12" s="368" t="s">
        <v>16</v>
      </c>
      <c r="D12" s="102" t="s">
        <v>328</v>
      </c>
      <c r="E12" s="162">
        <v>42510</v>
      </c>
      <c r="F12" s="160" t="s">
        <v>329</v>
      </c>
      <c r="G12" s="100" t="s">
        <v>330</v>
      </c>
      <c r="H12" s="162">
        <v>42522</v>
      </c>
      <c r="I12" s="162">
        <v>46022</v>
      </c>
      <c r="J12" s="100" t="s">
        <v>331</v>
      </c>
      <c r="K12" s="7"/>
      <c r="L12" s="115" t="s">
        <v>525</v>
      </c>
      <c r="M12" s="278" t="s">
        <v>342</v>
      </c>
      <c r="N12" s="278" t="s">
        <v>341</v>
      </c>
      <c r="O12" s="126" t="s">
        <v>359</v>
      </c>
      <c r="P12" s="278"/>
      <c r="Q12" s="269"/>
      <c r="R12" s="104">
        <v>0</v>
      </c>
      <c r="S12" s="104">
        <v>6</v>
      </c>
      <c r="T12" s="105">
        <v>137</v>
      </c>
      <c r="U12" s="105">
        <v>822</v>
      </c>
      <c r="V12" s="269"/>
      <c r="W12" s="269"/>
      <c r="X12" s="278" t="s">
        <v>393</v>
      </c>
    </row>
    <row r="13" spans="1:25" s="282" customFormat="1" ht="126.75" customHeight="1" x14ac:dyDescent="0.25">
      <c r="A13" s="451">
        <v>7</v>
      </c>
      <c r="B13" s="278" t="s">
        <v>45</v>
      </c>
      <c r="C13" s="448" t="s">
        <v>46</v>
      </c>
      <c r="D13" s="278" t="s">
        <v>360</v>
      </c>
      <c r="E13" s="278" t="s">
        <v>361</v>
      </c>
      <c r="F13" s="278" t="s">
        <v>362</v>
      </c>
      <c r="G13" s="278" t="s">
        <v>363</v>
      </c>
      <c r="H13" s="278"/>
      <c r="I13" s="278"/>
      <c r="J13" s="278" t="s">
        <v>58</v>
      </c>
      <c r="K13" s="278" t="s">
        <v>52</v>
      </c>
      <c r="L13" s="278" t="s">
        <v>364</v>
      </c>
      <c r="M13" s="278" t="s">
        <v>383</v>
      </c>
      <c r="N13" s="278" t="s">
        <v>384</v>
      </c>
      <c r="O13" s="278" t="s">
        <v>678</v>
      </c>
      <c r="P13" s="278" t="s">
        <v>385</v>
      </c>
      <c r="Q13" s="278"/>
      <c r="R13" s="278">
        <v>8</v>
      </c>
      <c r="S13" s="278">
        <v>14</v>
      </c>
      <c r="T13" s="278">
        <v>137</v>
      </c>
      <c r="U13" s="278">
        <v>3014</v>
      </c>
      <c r="V13" s="278"/>
      <c r="W13" s="278"/>
      <c r="X13" s="278"/>
      <c r="Y13" s="423"/>
    </row>
    <row r="14" spans="1:25" ht="66" customHeight="1" x14ac:dyDescent="0.25">
      <c r="A14" s="451">
        <v>8</v>
      </c>
      <c r="B14" s="278" t="s">
        <v>365</v>
      </c>
      <c r="C14" s="448" t="s">
        <v>366</v>
      </c>
      <c r="D14" s="278" t="s">
        <v>367</v>
      </c>
      <c r="E14" s="278" t="s">
        <v>408</v>
      </c>
      <c r="F14" s="278" t="s">
        <v>368</v>
      </c>
      <c r="G14" s="278" t="s">
        <v>369</v>
      </c>
      <c r="H14" s="278"/>
      <c r="I14" s="278"/>
      <c r="J14" s="278" t="s">
        <v>370</v>
      </c>
      <c r="K14" s="278" t="s">
        <v>52</v>
      </c>
      <c r="L14" s="278" t="s">
        <v>371</v>
      </c>
      <c r="M14" s="278" t="s">
        <v>431</v>
      </c>
      <c r="N14" s="108"/>
      <c r="O14" s="108"/>
      <c r="P14" s="108"/>
      <c r="Q14" s="269"/>
      <c r="R14" s="269"/>
      <c r="S14" s="269"/>
      <c r="T14" s="269"/>
      <c r="U14" s="269"/>
      <c r="V14" s="269"/>
      <c r="W14" s="269"/>
      <c r="X14" s="269"/>
    </row>
    <row r="15" spans="1:25" ht="75.75" customHeight="1" x14ac:dyDescent="0.25">
      <c r="A15" s="368">
        <v>9</v>
      </c>
      <c r="B15" s="100" t="s">
        <v>413</v>
      </c>
      <c r="C15" s="100" t="s">
        <v>46</v>
      </c>
      <c r="D15" s="100" t="s">
        <v>404</v>
      </c>
      <c r="E15" s="100" t="s">
        <v>414</v>
      </c>
      <c r="F15" s="100" t="s">
        <v>415</v>
      </c>
      <c r="G15" s="100" t="s">
        <v>416</v>
      </c>
      <c r="H15" s="100" t="s">
        <v>417</v>
      </c>
      <c r="I15" s="100" t="s">
        <v>418</v>
      </c>
      <c r="J15" s="100" t="s">
        <v>51</v>
      </c>
      <c r="K15" s="100" t="s">
        <v>52</v>
      </c>
      <c r="L15" s="51" t="s">
        <v>419</v>
      </c>
      <c r="M15" s="51" t="s">
        <v>424</v>
      </c>
      <c r="N15" s="51" t="s">
        <v>425</v>
      </c>
      <c r="O15" s="51" t="s">
        <v>426</v>
      </c>
      <c r="P15" s="51" t="s">
        <v>427</v>
      </c>
      <c r="Q15" s="51"/>
      <c r="R15" s="51">
        <v>5</v>
      </c>
      <c r="S15" s="51">
        <v>0</v>
      </c>
      <c r="T15" s="99" t="s">
        <v>1069</v>
      </c>
      <c r="U15" s="189" t="s">
        <v>1073</v>
      </c>
      <c r="V15" s="51"/>
      <c r="W15" s="51"/>
      <c r="X15" s="51"/>
    </row>
    <row r="16" spans="1:25" ht="81.75" customHeight="1" x14ac:dyDescent="0.25">
      <c r="A16" s="368">
        <v>10</v>
      </c>
      <c r="B16" s="100" t="s">
        <v>413</v>
      </c>
      <c r="C16" s="100" t="s">
        <v>46</v>
      </c>
      <c r="D16" s="100" t="s">
        <v>420</v>
      </c>
      <c r="E16" s="100" t="s">
        <v>421</v>
      </c>
      <c r="F16" s="100" t="s">
        <v>422</v>
      </c>
      <c r="G16" s="100" t="s">
        <v>423</v>
      </c>
      <c r="H16" s="100" t="s">
        <v>417</v>
      </c>
      <c r="I16" s="100" t="s">
        <v>418</v>
      </c>
      <c r="J16" s="100" t="s">
        <v>51</v>
      </c>
      <c r="K16" s="100" t="s">
        <v>52</v>
      </c>
      <c r="L16" s="51" t="s">
        <v>419</v>
      </c>
      <c r="M16" s="51" t="s">
        <v>428</v>
      </c>
      <c r="N16" s="51" t="s">
        <v>429</v>
      </c>
      <c r="O16" s="51" t="s">
        <v>426</v>
      </c>
      <c r="P16" s="51" t="s">
        <v>427</v>
      </c>
      <c r="Q16" s="51"/>
      <c r="R16" s="51">
        <v>3</v>
      </c>
      <c r="S16" s="51">
        <v>1</v>
      </c>
      <c r="T16" s="99" t="s">
        <v>1069</v>
      </c>
      <c r="U16" s="189" t="s">
        <v>1074</v>
      </c>
      <c r="V16" s="51"/>
      <c r="W16" s="51"/>
      <c r="X16" s="51"/>
    </row>
    <row r="17" spans="1:28" ht="89.25" customHeight="1" x14ac:dyDescent="0.25">
      <c r="A17" s="450">
        <v>11</v>
      </c>
      <c r="B17" s="102" t="s">
        <v>18</v>
      </c>
      <c r="C17" s="449" t="s">
        <v>16</v>
      </c>
      <c r="D17" s="102" t="s">
        <v>435</v>
      </c>
      <c r="E17" s="107">
        <v>42657</v>
      </c>
      <c r="F17" s="107" t="s">
        <v>405</v>
      </c>
      <c r="G17" s="278" t="s">
        <v>455</v>
      </c>
      <c r="H17" s="107">
        <v>42644</v>
      </c>
      <c r="I17" s="107">
        <v>51805</v>
      </c>
      <c r="J17" s="278" t="s">
        <v>406</v>
      </c>
      <c r="K17" s="150"/>
      <c r="L17" s="102" t="s">
        <v>430</v>
      </c>
      <c r="M17" s="278"/>
      <c r="N17" s="278"/>
      <c r="O17" s="103"/>
      <c r="P17" s="278"/>
      <c r="Q17" s="269"/>
      <c r="R17" s="104"/>
      <c r="S17" s="104"/>
      <c r="T17" s="105"/>
      <c r="U17" s="105"/>
      <c r="V17" s="269"/>
      <c r="W17" s="269"/>
      <c r="X17" s="269"/>
    </row>
    <row r="18" spans="1:28" s="209" customFormat="1" ht="89.25" customHeight="1" x14ac:dyDescent="0.25">
      <c r="A18" s="201">
        <v>12</v>
      </c>
      <c r="B18" s="34" t="s">
        <v>833</v>
      </c>
      <c r="C18" s="34" t="s">
        <v>834</v>
      </c>
      <c r="D18" s="34" t="s">
        <v>835</v>
      </c>
      <c r="E18" s="96">
        <v>43235</v>
      </c>
      <c r="F18" s="34" t="s">
        <v>840</v>
      </c>
      <c r="G18" s="34" t="s">
        <v>836</v>
      </c>
      <c r="H18" s="34" t="s">
        <v>837</v>
      </c>
      <c r="I18" s="34" t="s">
        <v>838</v>
      </c>
      <c r="J18" s="34" t="s">
        <v>58</v>
      </c>
      <c r="K18" s="34" t="s">
        <v>52</v>
      </c>
      <c r="L18" s="204" t="s">
        <v>839</v>
      </c>
      <c r="M18" s="204" t="s">
        <v>854</v>
      </c>
      <c r="N18" s="204" t="s">
        <v>855</v>
      </c>
      <c r="O18" s="204" t="s">
        <v>856</v>
      </c>
      <c r="P18" s="204" t="s">
        <v>857</v>
      </c>
      <c r="Q18" s="205"/>
      <c r="R18" s="205">
        <v>8</v>
      </c>
      <c r="S18" s="205">
        <v>11</v>
      </c>
      <c r="T18" s="99" t="s">
        <v>1070</v>
      </c>
      <c r="U18" s="245" t="s">
        <v>1075</v>
      </c>
      <c r="V18" s="205"/>
      <c r="W18" s="205" t="s">
        <v>926</v>
      </c>
      <c r="X18" s="205"/>
      <c r="Y18" s="423"/>
    </row>
    <row r="19" spans="1:28" s="663" customFormat="1" ht="89.25" customHeight="1" x14ac:dyDescent="0.25">
      <c r="A19" s="658" t="s">
        <v>2309</v>
      </c>
      <c r="B19" s="58" t="s">
        <v>833</v>
      </c>
      <c r="C19" s="447"/>
      <c r="D19" s="58"/>
      <c r="E19" s="59"/>
      <c r="F19" s="58"/>
      <c r="G19" s="472"/>
      <c r="H19" s="58"/>
      <c r="I19" s="58"/>
      <c r="J19" s="58"/>
      <c r="K19" s="64"/>
      <c r="L19" s="659"/>
      <c r="M19" s="660"/>
      <c r="N19" s="660" t="s">
        <v>2308</v>
      </c>
      <c r="O19" s="660"/>
      <c r="P19" s="660"/>
      <c r="Q19" s="537"/>
      <c r="R19" s="537"/>
      <c r="S19" s="537"/>
      <c r="T19" s="475"/>
      <c r="U19" s="661"/>
      <c r="V19" s="537"/>
      <c r="W19" s="537"/>
      <c r="X19" s="537"/>
      <c r="Y19" s="662"/>
    </row>
    <row r="20" spans="1:28" s="663" customFormat="1" ht="89.25" customHeight="1" x14ac:dyDescent="0.25">
      <c r="A20" s="658" t="s">
        <v>3023</v>
      </c>
      <c r="B20" s="58" t="s">
        <v>833</v>
      </c>
      <c r="C20" s="447"/>
      <c r="D20" s="58"/>
      <c r="E20" s="59"/>
      <c r="F20" s="58"/>
      <c r="G20" s="472"/>
      <c r="H20" s="58"/>
      <c r="I20" s="58"/>
      <c r="J20" s="58"/>
      <c r="K20" s="64"/>
      <c r="L20" s="659"/>
      <c r="M20" s="660"/>
      <c r="N20" s="660" t="s">
        <v>3022</v>
      </c>
      <c r="O20" s="660" t="s">
        <v>3028</v>
      </c>
      <c r="P20" s="660"/>
      <c r="Q20" s="537"/>
      <c r="R20" s="537">
        <v>7</v>
      </c>
      <c r="S20" s="537">
        <v>11</v>
      </c>
      <c r="T20" s="475"/>
      <c r="U20" s="661">
        <v>1894.5</v>
      </c>
      <c r="V20" s="537"/>
      <c r="W20" s="537"/>
      <c r="X20" s="537"/>
      <c r="Y20" s="662"/>
    </row>
    <row r="21" spans="1:28" ht="60" x14ac:dyDescent="0.25">
      <c r="A21" s="201">
        <v>13</v>
      </c>
      <c r="B21" s="34" t="s">
        <v>559</v>
      </c>
      <c r="C21" s="95" t="s">
        <v>16</v>
      </c>
      <c r="D21" s="34" t="s">
        <v>738</v>
      </c>
      <c r="E21" s="96">
        <v>43028</v>
      </c>
      <c r="F21" s="34" t="s">
        <v>736</v>
      </c>
      <c r="G21" s="201" t="s">
        <v>737</v>
      </c>
      <c r="H21" s="96">
        <v>43027</v>
      </c>
      <c r="I21" s="96">
        <v>52231</v>
      </c>
      <c r="J21" s="34" t="s">
        <v>58</v>
      </c>
      <c r="K21" s="237"/>
      <c r="L21" s="52"/>
      <c r="M21" s="51" t="s">
        <v>742</v>
      </c>
      <c r="N21" s="51" t="s">
        <v>741</v>
      </c>
      <c r="O21" s="80">
        <v>43094</v>
      </c>
      <c r="P21" s="80">
        <v>43184</v>
      </c>
      <c r="Q21" s="245" t="s">
        <v>1189</v>
      </c>
      <c r="R21" s="253">
        <v>0</v>
      </c>
      <c r="S21" s="253" t="s">
        <v>797</v>
      </c>
      <c r="T21" s="99" t="s">
        <v>1070</v>
      </c>
      <c r="U21" s="99" t="s">
        <v>1153</v>
      </c>
      <c r="V21" s="205"/>
      <c r="W21" s="205" t="s">
        <v>829</v>
      </c>
      <c r="X21" s="204" t="s">
        <v>830</v>
      </c>
      <c r="Y21" s="423">
        <v>3063.6</v>
      </c>
      <c r="AA21" s="46" t="s">
        <v>1110</v>
      </c>
    </row>
    <row r="22" spans="1:28" s="209" customFormat="1" ht="90" x14ac:dyDescent="0.25">
      <c r="A22" s="201">
        <v>14</v>
      </c>
      <c r="B22" s="34" t="s">
        <v>28</v>
      </c>
      <c r="C22" s="201" t="s">
        <v>16</v>
      </c>
      <c r="D22" s="34" t="s">
        <v>794</v>
      </c>
      <c r="E22" s="96" t="s">
        <v>805</v>
      </c>
      <c r="F22" s="34" t="s">
        <v>806</v>
      </c>
      <c r="G22" s="34" t="s">
        <v>792</v>
      </c>
      <c r="H22" s="34" t="s">
        <v>807</v>
      </c>
      <c r="I22" s="34" t="s">
        <v>808</v>
      </c>
      <c r="J22" s="34" t="s">
        <v>58</v>
      </c>
      <c r="K22" s="94" t="s">
        <v>52</v>
      </c>
      <c r="L22" s="204" t="s">
        <v>793</v>
      </c>
      <c r="M22" s="51" t="s">
        <v>795</v>
      </c>
      <c r="N22" s="51" t="s">
        <v>796</v>
      </c>
      <c r="O22" s="80">
        <v>43193</v>
      </c>
      <c r="P22" s="206">
        <v>43284</v>
      </c>
      <c r="Q22" s="245" t="s">
        <v>1166</v>
      </c>
      <c r="R22" s="253">
        <v>5</v>
      </c>
      <c r="S22" s="253">
        <v>0</v>
      </c>
      <c r="T22" s="99" t="s">
        <v>1070</v>
      </c>
      <c r="U22" s="245" t="s">
        <v>1190</v>
      </c>
      <c r="V22" s="205"/>
      <c r="W22" s="204" t="s">
        <v>831</v>
      </c>
      <c r="X22" s="204" t="s">
        <v>832</v>
      </c>
      <c r="Y22" s="425" t="s">
        <v>809</v>
      </c>
      <c r="Z22" s="209">
        <v>7693.49</v>
      </c>
      <c r="AA22" s="266" t="s">
        <v>1110</v>
      </c>
    </row>
    <row r="23" spans="1:28" ht="156.75" customHeight="1" x14ac:dyDescent="0.25">
      <c r="A23" s="100">
        <v>15</v>
      </c>
      <c r="B23" s="160" t="s">
        <v>15</v>
      </c>
      <c r="C23" s="368" t="s">
        <v>16</v>
      </c>
      <c r="D23" s="160" t="s">
        <v>946</v>
      </c>
      <c r="E23" s="162">
        <v>43326</v>
      </c>
      <c r="F23" s="160" t="s">
        <v>947</v>
      </c>
      <c r="G23" s="201" t="s">
        <v>949</v>
      </c>
      <c r="H23" s="162">
        <v>43337</v>
      </c>
      <c r="I23" s="162">
        <v>47118</v>
      </c>
      <c r="J23" s="34" t="s">
        <v>948</v>
      </c>
      <c r="K23" s="7"/>
      <c r="L23" s="52" t="s">
        <v>950</v>
      </c>
      <c r="M23" s="51" t="s">
        <v>1043</v>
      </c>
      <c r="N23" s="51" t="s">
        <v>1042</v>
      </c>
      <c r="O23" s="80">
        <v>43424</v>
      </c>
      <c r="P23" s="80">
        <v>43516</v>
      </c>
      <c r="Q23" s="245" t="s">
        <v>1267</v>
      </c>
      <c r="R23" s="253" t="s">
        <v>1255</v>
      </c>
      <c r="S23" s="253" t="s">
        <v>1254</v>
      </c>
      <c r="T23" s="99" t="s">
        <v>1070</v>
      </c>
      <c r="U23" s="99" t="s">
        <v>1268</v>
      </c>
      <c r="V23" s="283"/>
      <c r="W23" s="283" t="s">
        <v>1265</v>
      </c>
      <c r="X23" s="204" t="s">
        <v>1266</v>
      </c>
      <c r="AA23" s="249" t="s">
        <v>970</v>
      </c>
      <c r="AB23" s="250" t="s">
        <v>1101</v>
      </c>
    </row>
    <row r="24" spans="1:28" s="209" customFormat="1" ht="90" x14ac:dyDescent="0.25">
      <c r="A24" s="201">
        <v>16</v>
      </c>
      <c r="B24" s="34" t="s">
        <v>1297</v>
      </c>
      <c r="C24" s="201" t="s">
        <v>16</v>
      </c>
      <c r="D24" s="34" t="s">
        <v>1298</v>
      </c>
      <c r="E24" s="96">
        <v>43577</v>
      </c>
      <c r="F24" s="34" t="s">
        <v>1299</v>
      </c>
      <c r="G24" s="201" t="s">
        <v>1300</v>
      </c>
      <c r="H24" s="96">
        <v>43586</v>
      </c>
      <c r="I24" s="96">
        <v>47239</v>
      </c>
      <c r="J24" s="34" t="s">
        <v>58</v>
      </c>
      <c r="K24" s="237"/>
      <c r="L24" s="52" t="s">
        <v>1301</v>
      </c>
      <c r="M24" s="51" t="s">
        <v>1308</v>
      </c>
      <c r="N24" s="51" t="s">
        <v>1307</v>
      </c>
      <c r="O24" s="80">
        <v>43579</v>
      </c>
      <c r="P24" s="80">
        <v>43670</v>
      </c>
      <c r="Q24" s="52" t="s">
        <v>1343</v>
      </c>
      <c r="R24" s="265">
        <v>0</v>
      </c>
      <c r="S24" s="63">
        <v>9</v>
      </c>
      <c r="T24" s="63">
        <v>105.25</v>
      </c>
      <c r="U24" s="63">
        <f>S24*T24</f>
        <v>947.25</v>
      </c>
      <c r="V24" s="63"/>
      <c r="W24" s="93" t="s">
        <v>1378</v>
      </c>
      <c r="X24" s="93" t="s">
        <v>1359</v>
      </c>
      <c r="Y24" s="423"/>
    </row>
    <row r="25" spans="1:28" s="282" customFormat="1" ht="75" x14ac:dyDescent="0.25">
      <c r="A25" s="450">
        <v>17</v>
      </c>
      <c r="B25" s="343" t="s">
        <v>1297</v>
      </c>
      <c r="C25" s="448" t="s">
        <v>16</v>
      </c>
      <c r="D25" s="343" t="s">
        <v>1396</v>
      </c>
      <c r="E25" s="107">
        <v>43682</v>
      </c>
      <c r="F25" s="343" t="s">
        <v>1397</v>
      </c>
      <c r="G25" s="342" t="s">
        <v>1398</v>
      </c>
      <c r="H25" s="107">
        <v>43678</v>
      </c>
      <c r="I25" s="107">
        <v>47330</v>
      </c>
      <c r="J25" s="343" t="s">
        <v>58</v>
      </c>
      <c r="K25" s="150" t="s">
        <v>1628</v>
      </c>
      <c r="L25" s="343"/>
      <c r="M25" s="342"/>
      <c r="N25" s="342"/>
      <c r="O25" s="103"/>
      <c r="P25" s="342"/>
      <c r="Q25" s="112"/>
      <c r="R25" s="104"/>
      <c r="S25" s="104"/>
      <c r="T25" s="105"/>
      <c r="U25" s="105"/>
      <c r="V25" s="112"/>
      <c r="W25" s="112"/>
      <c r="X25" s="112"/>
      <c r="Y25" s="426"/>
    </row>
    <row r="26" spans="1:28" s="282" customFormat="1" ht="90" x14ac:dyDescent="0.25">
      <c r="A26" s="450">
        <v>18</v>
      </c>
      <c r="B26" s="325" t="s">
        <v>103</v>
      </c>
      <c r="C26" s="449" t="s">
        <v>16</v>
      </c>
      <c r="D26" s="325" t="s">
        <v>738</v>
      </c>
      <c r="E26" s="149">
        <v>43682</v>
      </c>
      <c r="F26" s="309">
        <v>0.64513888888888882</v>
      </c>
      <c r="G26" s="325" t="s">
        <v>1404</v>
      </c>
      <c r="H26" s="107">
        <v>43678</v>
      </c>
      <c r="I26" s="107">
        <v>44043</v>
      </c>
      <c r="J26" s="325" t="s">
        <v>471</v>
      </c>
      <c r="K26" s="325" t="s">
        <v>1611</v>
      </c>
      <c r="L26" s="325" t="s">
        <v>1301</v>
      </c>
      <c r="M26" s="324" t="s">
        <v>1459</v>
      </c>
      <c r="N26" s="324" t="s">
        <v>1460</v>
      </c>
      <c r="O26" s="325" t="s">
        <v>1611</v>
      </c>
      <c r="P26" s="324"/>
      <c r="Q26" s="325" t="s">
        <v>1606</v>
      </c>
      <c r="R26" s="104">
        <v>4</v>
      </c>
      <c r="S26" s="104">
        <v>0</v>
      </c>
      <c r="T26" s="105">
        <v>105.25</v>
      </c>
      <c r="U26" s="105">
        <f>R26*T26</f>
        <v>421</v>
      </c>
      <c r="V26" s="112"/>
      <c r="W26" s="112"/>
      <c r="X26" s="112"/>
      <c r="Y26" s="328" t="s">
        <v>1484</v>
      </c>
    </row>
    <row r="27" spans="1:28" s="349" customFormat="1" ht="30" x14ac:dyDescent="0.25">
      <c r="A27" s="201">
        <v>19</v>
      </c>
      <c r="B27" s="34" t="s">
        <v>1565</v>
      </c>
      <c r="C27" s="34" t="s">
        <v>46</v>
      </c>
      <c r="D27" s="34" t="s">
        <v>794</v>
      </c>
      <c r="E27" s="96">
        <v>43718</v>
      </c>
      <c r="F27" s="34" t="s">
        <v>1566</v>
      </c>
      <c r="G27" s="350" t="s">
        <v>1567</v>
      </c>
      <c r="H27" s="96" t="s">
        <v>1568</v>
      </c>
      <c r="I27" s="96">
        <v>47422</v>
      </c>
      <c r="J27" s="34" t="s">
        <v>1569</v>
      </c>
      <c r="K27" s="237"/>
      <c r="L27" s="52"/>
      <c r="M27" s="51"/>
      <c r="N27" s="51" t="s">
        <v>1680</v>
      </c>
      <c r="O27" s="348"/>
      <c r="P27" s="51"/>
      <c r="Q27" s="205"/>
      <c r="R27" s="265">
        <v>2</v>
      </c>
      <c r="S27" s="265">
        <v>0</v>
      </c>
      <c r="T27" s="55">
        <v>105.25</v>
      </c>
      <c r="U27" s="55">
        <v>210.5</v>
      </c>
      <c r="V27" s="205"/>
      <c r="W27" s="205"/>
      <c r="X27" s="205"/>
      <c r="Y27" s="427"/>
    </row>
    <row r="28" spans="1:28" s="349" customFormat="1" ht="45" x14ac:dyDescent="0.25">
      <c r="A28" s="452">
        <v>20</v>
      </c>
      <c r="B28" s="52" t="s">
        <v>103</v>
      </c>
      <c r="C28" s="52" t="s">
        <v>16</v>
      </c>
      <c r="D28" s="52" t="s">
        <v>1608</v>
      </c>
      <c r="E28" s="53">
        <v>43731</v>
      </c>
      <c r="F28" s="267">
        <v>0.51458333333333328</v>
      </c>
      <c r="G28" s="51" t="s">
        <v>1609</v>
      </c>
      <c r="H28" s="53">
        <v>43709</v>
      </c>
      <c r="I28" s="53">
        <v>47330</v>
      </c>
      <c r="J28" s="52" t="s">
        <v>471</v>
      </c>
      <c r="L28" s="52"/>
      <c r="M28" s="51" t="s">
        <v>1657</v>
      </c>
      <c r="N28" s="51" t="s">
        <v>1658</v>
      </c>
      <c r="O28" s="80">
        <v>43761</v>
      </c>
      <c r="P28" s="80">
        <v>43853</v>
      </c>
      <c r="Q28" s="205"/>
      <c r="R28" s="265">
        <v>6</v>
      </c>
      <c r="S28" s="265">
        <v>0</v>
      </c>
      <c r="T28" s="55">
        <v>105.25</v>
      </c>
      <c r="U28" s="55">
        <v>631.5</v>
      </c>
      <c r="V28" s="204"/>
      <c r="W28" s="245" t="s">
        <v>1801</v>
      </c>
      <c r="X28" s="204" t="s">
        <v>1802</v>
      </c>
      <c r="Y28" s="427"/>
    </row>
    <row r="29" spans="1:28" s="282" customFormat="1" ht="120" x14ac:dyDescent="0.25">
      <c r="A29" s="450">
        <v>21</v>
      </c>
      <c r="B29" s="347" t="s">
        <v>103</v>
      </c>
      <c r="C29" s="449" t="s">
        <v>16</v>
      </c>
      <c r="D29" s="347" t="s">
        <v>1646</v>
      </c>
      <c r="E29" s="107">
        <v>43738</v>
      </c>
      <c r="F29" s="347" t="s">
        <v>1644</v>
      </c>
      <c r="G29" s="346" t="s">
        <v>1647</v>
      </c>
      <c r="H29" s="107">
        <v>43709</v>
      </c>
      <c r="I29" s="107">
        <v>47330</v>
      </c>
      <c r="J29" s="347" t="s">
        <v>471</v>
      </c>
      <c r="K29" s="347" t="s">
        <v>1679</v>
      </c>
      <c r="L29" s="347"/>
      <c r="M29" s="346"/>
      <c r="N29" s="346"/>
      <c r="O29" s="126" t="s">
        <v>1679</v>
      </c>
      <c r="P29" s="346"/>
      <c r="Q29" s="269"/>
      <c r="R29" s="104"/>
      <c r="S29" s="104"/>
      <c r="T29" s="105"/>
      <c r="U29" s="105"/>
      <c r="V29" s="269"/>
      <c r="W29" s="269"/>
      <c r="X29" s="269"/>
      <c r="Y29" s="426"/>
    </row>
    <row r="30" spans="1:28" s="349" customFormat="1" ht="90" x14ac:dyDescent="0.25">
      <c r="A30" s="452">
        <v>22</v>
      </c>
      <c r="B30" s="52" t="s">
        <v>103</v>
      </c>
      <c r="C30" s="52" t="s">
        <v>16</v>
      </c>
      <c r="D30" s="52" t="s">
        <v>1698</v>
      </c>
      <c r="E30" s="53">
        <v>43754</v>
      </c>
      <c r="F30" s="267">
        <v>0.41111111111111115</v>
      </c>
      <c r="G30" s="374" t="s">
        <v>1699</v>
      </c>
      <c r="H30" s="53" t="s">
        <v>1568</v>
      </c>
      <c r="I30" s="53" t="s">
        <v>1700</v>
      </c>
      <c r="J30" s="52" t="s">
        <v>471</v>
      </c>
      <c r="K30" s="375"/>
      <c r="L30" s="204" t="s">
        <v>1301</v>
      </c>
      <c r="M30" s="204" t="s">
        <v>1718</v>
      </c>
      <c r="N30" s="204" t="s">
        <v>1719</v>
      </c>
      <c r="O30" s="376">
        <v>43796</v>
      </c>
      <c r="P30" s="376">
        <v>43888</v>
      </c>
      <c r="Q30" s="205"/>
      <c r="R30" s="205">
        <v>11</v>
      </c>
      <c r="S30" s="205">
        <v>0</v>
      </c>
      <c r="T30" s="205">
        <v>105.25</v>
      </c>
      <c r="U30" s="205">
        <v>1157.75</v>
      </c>
      <c r="V30" s="205"/>
      <c r="W30" s="245" t="s">
        <v>1858</v>
      </c>
      <c r="X30" s="204" t="s">
        <v>1859</v>
      </c>
      <c r="Y30" s="427"/>
    </row>
    <row r="31" spans="1:28" s="282" customFormat="1" ht="76.5" customHeight="1" x14ac:dyDescent="0.25">
      <c r="A31" s="450">
        <v>23</v>
      </c>
      <c r="B31" s="977" t="s">
        <v>103</v>
      </c>
      <c r="C31" s="977" t="s">
        <v>16</v>
      </c>
      <c r="D31" s="112" t="s">
        <v>1707</v>
      </c>
      <c r="E31" s="149">
        <v>43760</v>
      </c>
      <c r="F31" s="309">
        <v>0.35555555555555557</v>
      </c>
      <c r="G31" s="366" t="s">
        <v>1708</v>
      </c>
      <c r="H31" s="107" t="s">
        <v>1568</v>
      </c>
      <c r="I31" s="107" t="s">
        <v>1700</v>
      </c>
      <c r="J31" s="361" t="s">
        <v>471</v>
      </c>
      <c r="K31" s="361" t="s">
        <v>1721</v>
      </c>
      <c r="L31" s="108"/>
      <c r="M31" s="108"/>
      <c r="N31" s="108"/>
      <c r="O31" s="108"/>
      <c r="P31" s="108"/>
      <c r="Q31" s="269"/>
      <c r="R31" s="269"/>
      <c r="S31" s="269"/>
      <c r="T31" s="269"/>
      <c r="U31" s="269"/>
      <c r="V31" s="269"/>
      <c r="W31" s="269"/>
      <c r="X31" s="269"/>
      <c r="Y31" s="426"/>
    </row>
    <row r="32" spans="1:28" s="282" customFormat="1" ht="30" x14ac:dyDescent="0.25">
      <c r="A32" s="451"/>
      <c r="B32" s="978"/>
      <c r="C32" s="978"/>
      <c r="D32" s="361" t="s">
        <v>1713</v>
      </c>
      <c r="E32" s="107">
        <v>43760</v>
      </c>
      <c r="F32" s="277">
        <v>0.71180555555555547</v>
      </c>
      <c r="G32" s="361"/>
      <c r="H32" s="361"/>
      <c r="I32" s="361"/>
      <c r="J32" s="361" t="s">
        <v>1714</v>
      </c>
      <c r="K32" s="363"/>
      <c r="L32" s="108"/>
      <c r="M32" s="108"/>
      <c r="N32" s="108"/>
      <c r="O32" s="108"/>
      <c r="P32" s="108"/>
      <c r="Q32" s="269"/>
      <c r="R32" s="269"/>
      <c r="S32" s="269"/>
      <c r="T32" s="269"/>
      <c r="U32" s="269"/>
      <c r="V32" s="269"/>
      <c r="W32" s="269"/>
      <c r="X32" s="269"/>
      <c r="Y32" s="426"/>
    </row>
    <row r="33" spans="1:26" s="349" customFormat="1" ht="60" x14ac:dyDescent="0.25">
      <c r="A33" s="455">
        <v>24</v>
      </c>
      <c r="B33" s="52" t="s">
        <v>45</v>
      </c>
      <c r="C33" s="52" t="s">
        <v>46</v>
      </c>
      <c r="D33" s="52" t="s">
        <v>1725</v>
      </c>
      <c r="E33" s="53">
        <v>43766</v>
      </c>
      <c r="F33" s="52" t="s">
        <v>1726</v>
      </c>
      <c r="G33" s="381" t="s">
        <v>1727</v>
      </c>
      <c r="H33" s="53" t="s">
        <v>1728</v>
      </c>
      <c r="I33" s="53" t="s">
        <v>1690</v>
      </c>
      <c r="J33" s="52" t="s">
        <v>58</v>
      </c>
      <c r="K33" s="52" t="s">
        <v>52</v>
      </c>
      <c r="L33" s="204" t="s">
        <v>839</v>
      </c>
      <c r="M33" s="204" t="s">
        <v>1729</v>
      </c>
      <c r="N33" s="204" t="s">
        <v>1821</v>
      </c>
      <c r="O33" s="204" t="s">
        <v>1822</v>
      </c>
      <c r="P33" s="204"/>
      <c r="Q33" s="205"/>
      <c r="R33" s="205">
        <v>8</v>
      </c>
      <c r="S33" s="205">
        <v>0</v>
      </c>
      <c r="T33" s="205">
        <v>105.25</v>
      </c>
      <c r="U33" s="205">
        <v>1052.5</v>
      </c>
      <c r="V33" s="205"/>
      <c r="W33" s="205"/>
      <c r="X33" s="205"/>
      <c r="Y33" s="427"/>
    </row>
    <row r="34" spans="1:26" s="349" customFormat="1" ht="60" x14ac:dyDescent="0.25">
      <c r="A34" s="52">
        <v>25</v>
      </c>
      <c r="B34" s="52" t="s">
        <v>15</v>
      </c>
      <c r="C34" s="52" t="s">
        <v>16</v>
      </c>
      <c r="D34" s="52" t="s">
        <v>1868</v>
      </c>
      <c r="E34" s="53">
        <v>43892</v>
      </c>
      <c r="F34" s="267">
        <v>0.63402777777777775</v>
      </c>
      <c r="G34" s="52" t="s">
        <v>1866</v>
      </c>
      <c r="H34" s="53">
        <v>43891</v>
      </c>
      <c r="I34" s="53" t="s">
        <v>1867</v>
      </c>
      <c r="J34" s="52" t="s">
        <v>1385</v>
      </c>
      <c r="K34" s="205"/>
      <c r="L34" s="204" t="s">
        <v>1912</v>
      </c>
      <c r="M34" s="204" t="s">
        <v>1898</v>
      </c>
      <c r="N34" s="205" t="s">
        <v>1897</v>
      </c>
      <c r="O34" s="376">
        <v>43951</v>
      </c>
      <c r="P34" s="469">
        <v>44042</v>
      </c>
      <c r="Q34" s="205"/>
      <c r="R34" s="205">
        <v>0</v>
      </c>
      <c r="S34" s="205">
        <v>9</v>
      </c>
      <c r="T34" s="205">
        <v>105.25</v>
      </c>
      <c r="U34" s="205">
        <v>947.25</v>
      </c>
      <c r="V34" s="205"/>
      <c r="W34" s="283" t="s">
        <v>2170</v>
      </c>
      <c r="X34" s="205" t="s">
        <v>1896</v>
      </c>
      <c r="Y34" s="427" t="s">
        <v>2044</v>
      </c>
    </row>
    <row r="35" spans="1:26" s="349" customFormat="1" ht="30" x14ac:dyDescent="0.25">
      <c r="A35" s="62" t="s">
        <v>2163</v>
      </c>
      <c r="B35" s="52"/>
      <c r="C35" s="52"/>
      <c r="D35" s="52"/>
      <c r="E35" s="53"/>
      <c r="F35" s="267"/>
      <c r="G35" s="52"/>
      <c r="H35" s="53"/>
      <c r="I35" s="53"/>
      <c r="J35" s="52" t="s">
        <v>2153</v>
      </c>
      <c r="K35" s="205"/>
      <c r="L35" s="204"/>
      <c r="M35" s="204"/>
      <c r="N35" s="205" t="s">
        <v>2152</v>
      </c>
      <c r="O35" s="376">
        <v>44167</v>
      </c>
      <c r="P35" s="514"/>
      <c r="Q35" s="205"/>
      <c r="R35" s="205"/>
      <c r="S35" s="205"/>
      <c r="T35" s="515">
        <f>U35/1.2</f>
        <v>701.66666666666674</v>
      </c>
      <c r="U35" s="205">
        <v>842</v>
      </c>
      <c r="V35" s="205"/>
      <c r="W35" s="403"/>
      <c r="X35" s="205"/>
      <c r="Y35" s="427" t="s">
        <v>2156</v>
      </c>
    </row>
    <row r="36" spans="1:26" s="349" customFormat="1" ht="30" x14ac:dyDescent="0.25">
      <c r="A36" s="62"/>
      <c r="B36" s="52"/>
      <c r="C36" s="52"/>
      <c r="D36" s="52"/>
      <c r="E36" s="53"/>
      <c r="F36" s="267"/>
      <c r="G36" s="52"/>
      <c r="H36" s="53"/>
      <c r="I36" s="53"/>
      <c r="J36" s="52"/>
      <c r="K36" s="205"/>
      <c r="L36" s="204"/>
      <c r="M36" s="204"/>
      <c r="N36" s="204" t="s">
        <v>2736</v>
      </c>
      <c r="O36" s="376">
        <v>45532</v>
      </c>
      <c r="P36" s="514"/>
      <c r="Q36" s="205"/>
      <c r="R36" s="205"/>
      <c r="S36" s="205"/>
      <c r="T36" s="515"/>
      <c r="U36" s="205"/>
      <c r="V36" s="205"/>
      <c r="W36" s="403"/>
      <c r="X36" s="205"/>
      <c r="Y36" s="427"/>
    </row>
    <row r="37" spans="1:26" s="349" customFormat="1" ht="228" customHeight="1" x14ac:dyDescent="0.25">
      <c r="A37" s="205">
        <v>26</v>
      </c>
      <c r="B37" s="52" t="s">
        <v>15</v>
      </c>
      <c r="C37" s="52" t="s">
        <v>16</v>
      </c>
      <c r="D37" s="52" t="s">
        <v>1917</v>
      </c>
      <c r="E37" s="401">
        <v>43923</v>
      </c>
      <c r="F37" s="52" t="s">
        <v>1919</v>
      </c>
      <c r="G37" s="381" t="s">
        <v>1922</v>
      </c>
      <c r="H37" s="53" t="s">
        <v>1918</v>
      </c>
      <c r="I37" s="401">
        <v>47848</v>
      </c>
      <c r="J37" s="52" t="s">
        <v>1385</v>
      </c>
      <c r="K37" s="205"/>
      <c r="L37" s="52" t="s">
        <v>2016</v>
      </c>
      <c r="M37" s="204" t="s">
        <v>1949</v>
      </c>
      <c r="N37" s="204" t="s">
        <v>1950</v>
      </c>
      <c r="O37" s="376">
        <v>43951</v>
      </c>
      <c r="P37" s="445">
        <v>44042</v>
      </c>
      <c r="Q37" s="204" t="s">
        <v>2362</v>
      </c>
      <c r="R37" s="204">
        <v>0</v>
      </c>
      <c r="S37" s="204">
        <v>41</v>
      </c>
      <c r="T37" s="205">
        <v>105.25</v>
      </c>
      <c r="U37" s="204">
        <v>4315.25</v>
      </c>
      <c r="V37" s="204"/>
      <c r="W37" s="283" t="s">
        <v>2408</v>
      </c>
      <c r="X37" s="205" t="s">
        <v>1896</v>
      </c>
      <c r="Y37" s="417" t="s">
        <v>2296</v>
      </c>
      <c r="Z37" s="522" t="s">
        <v>2160</v>
      </c>
    </row>
    <row r="38" spans="1:26" s="349" customFormat="1" ht="61.5" customHeight="1" x14ac:dyDescent="0.25">
      <c r="A38" s="539" t="s">
        <v>2360</v>
      </c>
      <c r="B38" s="52" t="s">
        <v>15</v>
      </c>
      <c r="C38" s="52" t="s">
        <v>16</v>
      </c>
      <c r="D38" s="52"/>
      <c r="E38" s="401"/>
      <c r="F38" s="52"/>
      <c r="G38" s="381"/>
      <c r="H38" s="53"/>
      <c r="I38" s="401"/>
      <c r="J38" s="52"/>
      <c r="K38" s="205"/>
      <c r="L38" s="52"/>
      <c r="M38" s="204"/>
      <c r="N38" s="205" t="s">
        <v>2230</v>
      </c>
      <c r="O38" s="376">
        <v>44333</v>
      </c>
      <c r="P38" s="404"/>
      <c r="Q38" s="204"/>
      <c r="R38" s="204"/>
      <c r="S38" s="204">
        <v>19</v>
      </c>
      <c r="T38" s="205">
        <v>105.25</v>
      </c>
      <c r="U38" s="204">
        <v>1999.75</v>
      </c>
      <c r="V38" s="204"/>
      <c r="W38" s="403"/>
      <c r="X38" s="205"/>
      <c r="Y38" s="417" t="s">
        <v>2361</v>
      </c>
      <c r="Z38" s="522"/>
    </row>
    <row r="39" spans="1:26" s="349" customFormat="1" ht="60" x14ac:dyDescent="0.25">
      <c r="A39" s="205">
        <v>27</v>
      </c>
      <c r="B39" s="52" t="s">
        <v>15</v>
      </c>
      <c r="C39" s="52" t="s">
        <v>16</v>
      </c>
      <c r="D39" s="52" t="s">
        <v>1920</v>
      </c>
      <c r="E39" s="401">
        <v>43923</v>
      </c>
      <c r="F39" s="52" t="s">
        <v>1921</v>
      </c>
      <c r="G39" s="381" t="s">
        <v>1923</v>
      </c>
      <c r="H39" s="63" t="s">
        <v>1918</v>
      </c>
      <c r="I39" s="401">
        <v>47848</v>
      </c>
      <c r="J39" s="52" t="s">
        <v>1385</v>
      </c>
      <c r="K39" s="205"/>
      <c r="L39" s="52" t="s">
        <v>945</v>
      </c>
      <c r="M39" s="204" t="s">
        <v>1951</v>
      </c>
      <c r="N39" s="204" t="s">
        <v>1952</v>
      </c>
      <c r="O39" s="376">
        <v>43951</v>
      </c>
      <c r="P39" s="445">
        <v>44042</v>
      </c>
      <c r="Q39" s="204"/>
      <c r="R39" s="204">
        <v>4</v>
      </c>
      <c r="S39" s="204">
        <v>0</v>
      </c>
      <c r="T39" s="205">
        <v>105.25</v>
      </c>
      <c r="U39" s="204">
        <v>421</v>
      </c>
      <c r="V39" s="204"/>
      <c r="W39" s="283" t="s">
        <v>2171</v>
      </c>
      <c r="X39" s="205" t="s">
        <v>1896</v>
      </c>
      <c r="Y39" s="422" t="s">
        <v>2046</v>
      </c>
    </row>
    <row r="40" spans="1:26" s="349" customFormat="1" ht="105" x14ac:dyDescent="0.25">
      <c r="A40" s="205">
        <v>28</v>
      </c>
      <c r="B40" s="52" t="s">
        <v>15</v>
      </c>
      <c r="C40" s="52" t="s">
        <v>16</v>
      </c>
      <c r="D40" s="52" t="s">
        <v>1928</v>
      </c>
      <c r="E40" s="401">
        <v>43923</v>
      </c>
      <c r="F40" s="205" t="s">
        <v>1929</v>
      </c>
      <c r="G40" s="52" t="s">
        <v>1930</v>
      </c>
      <c r="H40" s="63" t="s">
        <v>1918</v>
      </c>
      <c r="I40" s="53">
        <v>47848</v>
      </c>
      <c r="J40" s="52" t="s">
        <v>1385</v>
      </c>
      <c r="K40" s="205"/>
      <c r="L40" s="52" t="s">
        <v>945</v>
      </c>
      <c r="M40" s="204" t="s">
        <v>1954</v>
      </c>
      <c r="N40" s="204" t="s">
        <v>1953</v>
      </c>
      <c r="O40" s="376">
        <v>43951</v>
      </c>
      <c r="P40" s="445">
        <v>44042</v>
      </c>
      <c r="Q40" s="204" t="s">
        <v>2119</v>
      </c>
      <c r="R40" s="204">
        <v>2</v>
      </c>
      <c r="S40" s="204">
        <v>3</v>
      </c>
      <c r="T40" s="205">
        <v>105.25</v>
      </c>
      <c r="U40" s="204">
        <v>526.25</v>
      </c>
      <c r="V40" s="204"/>
      <c r="W40" s="283" t="s">
        <v>2171</v>
      </c>
      <c r="X40" s="205" t="s">
        <v>1896</v>
      </c>
      <c r="Y40" s="422" t="s">
        <v>2110</v>
      </c>
    </row>
    <row r="41" spans="1:26" s="349" customFormat="1" ht="150" x14ac:dyDescent="0.25">
      <c r="A41" s="205">
        <v>29</v>
      </c>
      <c r="B41" s="52" t="s">
        <v>15</v>
      </c>
      <c r="C41" s="52" t="s">
        <v>16</v>
      </c>
      <c r="D41" s="52" t="s">
        <v>1931</v>
      </c>
      <c r="E41" s="401">
        <v>43923</v>
      </c>
      <c r="F41" s="205" t="s">
        <v>1933</v>
      </c>
      <c r="G41" s="52" t="s">
        <v>1932</v>
      </c>
      <c r="H41" s="63" t="s">
        <v>1918</v>
      </c>
      <c r="I41" s="402">
        <v>47848</v>
      </c>
      <c r="J41" s="52" t="s">
        <v>1385</v>
      </c>
      <c r="K41" s="205"/>
      <c r="L41" s="52" t="s">
        <v>945</v>
      </c>
      <c r="M41" s="204" t="s">
        <v>1955</v>
      </c>
      <c r="N41" s="204" t="s">
        <v>1956</v>
      </c>
      <c r="O41" s="376">
        <v>43951</v>
      </c>
      <c r="P41" s="445">
        <v>44042</v>
      </c>
      <c r="Q41" s="204"/>
      <c r="R41" s="204">
        <v>7</v>
      </c>
      <c r="S41" s="204">
        <v>0</v>
      </c>
      <c r="T41" s="205">
        <v>105.25</v>
      </c>
      <c r="U41" s="204">
        <v>736.75</v>
      </c>
      <c r="V41" s="204"/>
      <c r="W41" s="283" t="s">
        <v>2177</v>
      </c>
      <c r="X41" s="205" t="s">
        <v>1896</v>
      </c>
      <c r="Y41" s="422" t="s">
        <v>2046</v>
      </c>
    </row>
    <row r="42" spans="1:26" s="349" customFormat="1" ht="105" x14ac:dyDescent="0.25">
      <c r="A42" s="205">
        <v>30</v>
      </c>
      <c r="B42" s="52" t="s">
        <v>15</v>
      </c>
      <c r="C42" s="52" t="s">
        <v>16</v>
      </c>
      <c r="D42" s="52" t="s">
        <v>1946</v>
      </c>
      <c r="E42" s="401">
        <v>43924</v>
      </c>
      <c r="F42" s="205" t="s">
        <v>1947</v>
      </c>
      <c r="G42" s="52" t="s">
        <v>1948</v>
      </c>
      <c r="H42" s="63" t="s">
        <v>1918</v>
      </c>
      <c r="I42" s="401">
        <v>47848</v>
      </c>
      <c r="J42" s="52" t="s">
        <v>1385</v>
      </c>
      <c r="K42" s="205"/>
      <c r="L42" s="52" t="s">
        <v>945</v>
      </c>
      <c r="M42" s="204" t="s">
        <v>1957</v>
      </c>
      <c r="N42" s="204" t="s">
        <v>1958</v>
      </c>
      <c r="O42" s="376">
        <v>43969</v>
      </c>
      <c r="P42" s="445">
        <v>44061</v>
      </c>
      <c r="Q42" s="204"/>
      <c r="R42" s="204">
        <v>33</v>
      </c>
      <c r="S42" s="204">
        <v>0</v>
      </c>
      <c r="T42" s="205">
        <v>105.25</v>
      </c>
      <c r="U42" s="204">
        <v>3473.25</v>
      </c>
      <c r="V42" s="204"/>
      <c r="W42" s="245" t="s">
        <v>2254</v>
      </c>
      <c r="X42" s="205" t="s">
        <v>1896</v>
      </c>
      <c r="Y42" s="422" t="s">
        <v>2047</v>
      </c>
    </row>
    <row r="43" spans="1:26" s="341" customFormat="1" ht="30" x14ac:dyDescent="0.25">
      <c r="A43" s="516" t="s">
        <v>2162</v>
      </c>
      <c r="B43" s="52" t="s">
        <v>103</v>
      </c>
      <c r="C43" s="52"/>
      <c r="D43" s="52"/>
      <c r="E43" s="152"/>
      <c r="F43" s="63"/>
      <c r="G43" s="52"/>
      <c r="H43" s="63"/>
      <c r="I43" s="152"/>
      <c r="J43" s="52" t="s">
        <v>2161</v>
      </c>
      <c r="K43" s="63"/>
      <c r="L43" s="52"/>
      <c r="M43" s="52"/>
      <c r="N43" s="52" t="s">
        <v>2152</v>
      </c>
      <c r="O43" s="53">
        <v>44167</v>
      </c>
      <c r="P43" s="191"/>
      <c r="Q43" s="52"/>
      <c r="R43" s="52">
        <v>34</v>
      </c>
      <c r="S43" s="52"/>
      <c r="T43" s="63">
        <v>105.25</v>
      </c>
      <c r="U43" s="52">
        <f>T43*R43</f>
        <v>3578.5</v>
      </c>
      <c r="V43" s="52"/>
      <c r="W43" s="459"/>
      <c r="X43" s="63"/>
      <c r="Y43" s="422" t="s">
        <v>2169</v>
      </c>
    </row>
    <row r="44" spans="1:26" s="466" customFormat="1" ht="60.75" customHeight="1" x14ac:dyDescent="0.25">
      <c r="A44" s="461">
        <v>31</v>
      </c>
      <c r="B44" s="461" t="s">
        <v>15</v>
      </c>
      <c r="C44" s="258" t="s">
        <v>16</v>
      </c>
      <c r="D44" s="461" t="s">
        <v>2125</v>
      </c>
      <c r="E44" s="462">
        <v>44029</v>
      </c>
      <c r="F44" s="461" t="s">
        <v>2126</v>
      </c>
      <c r="G44" s="463" t="s">
        <v>2132</v>
      </c>
      <c r="H44" s="462">
        <v>44044</v>
      </c>
      <c r="I44" s="462">
        <v>47848</v>
      </c>
      <c r="J44" s="464" t="s">
        <v>1385</v>
      </c>
      <c r="K44" s="461"/>
      <c r="L44" s="258" t="s">
        <v>2184</v>
      </c>
      <c r="M44" s="464" t="s">
        <v>2139</v>
      </c>
      <c r="N44" s="461" t="s">
        <v>2138</v>
      </c>
      <c r="O44" s="467">
        <v>44075</v>
      </c>
      <c r="P44" s="462">
        <v>44166</v>
      </c>
      <c r="Q44" s="461"/>
      <c r="R44" s="461">
        <v>4</v>
      </c>
      <c r="S44" s="461"/>
      <c r="T44" s="461">
        <v>105.25</v>
      </c>
      <c r="U44" s="461">
        <v>421</v>
      </c>
      <c r="V44" s="461"/>
      <c r="W44" s="477" t="s">
        <v>2255</v>
      </c>
      <c r="X44" s="461" t="s">
        <v>1896</v>
      </c>
      <c r="Y44" s="465" t="s">
        <v>2140</v>
      </c>
    </row>
    <row r="45" spans="1:26" s="466" customFormat="1" ht="60.75" customHeight="1" x14ac:dyDescent="0.25">
      <c r="A45" s="461" t="s">
        <v>2180</v>
      </c>
      <c r="B45" s="258" t="s">
        <v>103</v>
      </c>
      <c r="C45" s="258" t="s">
        <v>16</v>
      </c>
      <c r="D45" s="461"/>
      <c r="E45" s="462"/>
      <c r="F45" s="461"/>
      <c r="G45" s="463"/>
      <c r="H45" s="462"/>
      <c r="I45" s="462"/>
      <c r="J45" s="464" t="s">
        <v>2153</v>
      </c>
      <c r="K45" s="461"/>
      <c r="L45" s="258" t="s">
        <v>2184</v>
      </c>
      <c r="M45" s="464"/>
      <c r="N45" s="258" t="s">
        <v>2152</v>
      </c>
      <c r="O45" s="467">
        <v>44167</v>
      </c>
      <c r="P45" s="462"/>
      <c r="Q45" s="461"/>
      <c r="R45" s="461">
        <v>3</v>
      </c>
      <c r="S45" s="461"/>
      <c r="T45" s="512">
        <v>105.25</v>
      </c>
      <c r="U45" s="461">
        <v>315.75</v>
      </c>
      <c r="V45" s="461"/>
      <c r="W45" s="513"/>
      <c r="X45" s="461"/>
      <c r="Y45" s="465" t="s">
        <v>2185</v>
      </c>
    </row>
    <row r="46" spans="1:26" s="209" customFormat="1" ht="60.75" customHeight="1" x14ac:dyDescent="0.25">
      <c r="A46" s="600"/>
      <c r="B46" s="649"/>
      <c r="C46" s="649"/>
      <c r="D46" s="600"/>
      <c r="E46" s="353"/>
      <c r="F46" s="600"/>
      <c r="G46" s="350"/>
      <c r="H46" s="353"/>
      <c r="I46" s="353"/>
      <c r="J46" s="601"/>
      <c r="K46" s="600"/>
      <c r="L46" s="649"/>
      <c r="M46" s="601"/>
      <c r="N46" s="601" t="s">
        <v>2736</v>
      </c>
      <c r="O46" s="602"/>
      <c r="P46" s="353"/>
      <c r="Q46" s="600"/>
      <c r="R46" s="600"/>
      <c r="S46" s="600"/>
      <c r="T46" s="109"/>
      <c r="U46" s="600"/>
      <c r="V46" s="600"/>
      <c r="W46" s="603"/>
      <c r="X46" s="600"/>
      <c r="Y46" s="423"/>
    </row>
    <row r="47" spans="1:26" s="349" customFormat="1" ht="45" x14ac:dyDescent="0.25">
      <c r="A47" s="205">
        <v>32</v>
      </c>
      <c r="B47" s="205" t="s">
        <v>103</v>
      </c>
      <c r="C47" s="52" t="s">
        <v>16</v>
      </c>
      <c r="D47" s="205" t="s">
        <v>2326</v>
      </c>
      <c r="E47" s="401">
        <v>44278</v>
      </c>
      <c r="F47" s="205" t="s">
        <v>2328</v>
      </c>
      <c r="G47" s="204" t="s">
        <v>2329</v>
      </c>
      <c r="H47" s="401">
        <v>44278</v>
      </c>
      <c r="I47" s="401">
        <v>48213</v>
      </c>
      <c r="J47" s="204" t="s">
        <v>1385</v>
      </c>
      <c r="K47" s="205"/>
      <c r="L47" s="204" t="s">
        <v>2184</v>
      </c>
      <c r="M47" s="205" t="s">
        <v>2351</v>
      </c>
      <c r="N47" s="205" t="s">
        <v>2352</v>
      </c>
      <c r="O47" s="376">
        <v>44341</v>
      </c>
      <c r="P47" s="401">
        <v>44433</v>
      </c>
      <c r="Q47" s="205"/>
      <c r="R47" s="205">
        <v>13</v>
      </c>
      <c r="S47" s="205"/>
      <c r="T47" s="205">
        <v>105.25</v>
      </c>
      <c r="U47" s="205">
        <v>1368.25</v>
      </c>
      <c r="V47" s="205"/>
      <c r="W47" s="283" t="s">
        <v>2769</v>
      </c>
      <c r="X47" s="205"/>
      <c r="Y47" s="427" t="s">
        <v>2359</v>
      </c>
    </row>
    <row r="48" spans="1:26" s="349" customFormat="1" ht="45" x14ac:dyDescent="0.25">
      <c r="A48" s="205">
        <v>33</v>
      </c>
      <c r="B48" s="205" t="s">
        <v>103</v>
      </c>
      <c r="C48" s="52" t="s">
        <v>16</v>
      </c>
      <c r="D48" s="205" t="s">
        <v>2327</v>
      </c>
      <c r="E48" s="401">
        <v>44278</v>
      </c>
      <c r="F48" s="205" t="s">
        <v>2328</v>
      </c>
      <c r="G48" s="204" t="s">
        <v>2330</v>
      </c>
      <c r="H48" s="401">
        <v>44278</v>
      </c>
      <c r="I48" s="401">
        <v>48213</v>
      </c>
      <c r="J48" s="204" t="s">
        <v>1385</v>
      </c>
      <c r="K48" s="205"/>
      <c r="L48" s="204" t="s">
        <v>2184</v>
      </c>
      <c r="M48" s="205" t="s">
        <v>2353</v>
      </c>
      <c r="N48" s="205" t="s">
        <v>2354</v>
      </c>
      <c r="O48" s="376">
        <v>44293</v>
      </c>
      <c r="P48" s="401">
        <v>44384</v>
      </c>
      <c r="Q48" s="205"/>
      <c r="R48" s="205">
        <v>4</v>
      </c>
      <c r="S48" s="205"/>
      <c r="T48" s="205">
        <v>105.25</v>
      </c>
      <c r="U48" s="205">
        <v>421</v>
      </c>
      <c r="V48" s="205"/>
      <c r="W48" s="621" t="s">
        <v>2718</v>
      </c>
      <c r="X48" s="205"/>
      <c r="Y48" s="427" t="s">
        <v>2359</v>
      </c>
    </row>
    <row r="49" spans="1:25" s="209" customFormat="1" ht="30" x14ac:dyDescent="0.25">
      <c r="A49" s="600"/>
      <c r="B49" s="600"/>
      <c r="C49" s="34"/>
      <c r="D49" s="600"/>
      <c r="E49" s="353"/>
      <c r="F49" s="600"/>
      <c r="G49" s="601"/>
      <c r="H49" s="353"/>
      <c r="I49" s="353"/>
      <c r="J49" s="601"/>
      <c r="K49" s="600"/>
      <c r="L49" s="601"/>
      <c r="M49" s="600"/>
      <c r="N49" s="601" t="s">
        <v>2736</v>
      </c>
      <c r="O49" s="602" t="s">
        <v>2740</v>
      </c>
      <c r="P49" s="353"/>
      <c r="Q49" s="600"/>
      <c r="R49" s="600"/>
      <c r="S49" s="600"/>
      <c r="T49" s="600"/>
      <c r="U49" s="600"/>
      <c r="V49" s="600"/>
      <c r="W49" s="603"/>
      <c r="X49" s="600"/>
      <c r="Y49" s="423" t="s">
        <v>2737</v>
      </c>
    </row>
    <row r="50" spans="1:25" s="349" customFormat="1" ht="45" x14ac:dyDescent="0.25">
      <c r="A50" s="205">
        <v>34</v>
      </c>
      <c r="B50" s="205" t="s">
        <v>103</v>
      </c>
      <c r="C50" s="52" t="s">
        <v>16</v>
      </c>
      <c r="D50" s="205" t="s">
        <v>2436</v>
      </c>
      <c r="E50" s="401">
        <v>44341</v>
      </c>
      <c r="F50" s="569">
        <v>0.54166666666666663</v>
      </c>
      <c r="G50" s="204" t="s">
        <v>2437</v>
      </c>
      <c r="H50" s="401">
        <v>44287</v>
      </c>
      <c r="I50" s="401">
        <v>48213</v>
      </c>
      <c r="J50" s="204" t="s">
        <v>1385</v>
      </c>
      <c r="K50" s="205"/>
      <c r="L50" s="204" t="s">
        <v>2438</v>
      </c>
      <c r="M50" s="205" t="s">
        <v>2505</v>
      </c>
      <c r="N50" s="205" t="s">
        <v>2506</v>
      </c>
      <c r="O50" s="376">
        <v>44411</v>
      </c>
      <c r="P50" s="401">
        <v>44503</v>
      </c>
      <c r="Q50" s="205"/>
      <c r="R50" s="205">
        <v>4</v>
      </c>
      <c r="S50" s="205"/>
      <c r="T50" s="205">
        <v>105.25</v>
      </c>
      <c r="U50" s="205">
        <v>410</v>
      </c>
      <c r="V50" s="205"/>
      <c r="W50" s="621" t="s">
        <v>2714</v>
      </c>
      <c r="X50" s="205"/>
      <c r="Y50" s="427" t="s">
        <v>2525</v>
      </c>
    </row>
    <row r="51" spans="1:25" s="349" customFormat="1" ht="104.25" customHeight="1" x14ac:dyDescent="0.25">
      <c r="A51" s="205">
        <v>35</v>
      </c>
      <c r="B51" s="205" t="s">
        <v>103</v>
      </c>
      <c r="C51" s="52" t="s">
        <v>16</v>
      </c>
      <c r="D51" s="205" t="s">
        <v>2443</v>
      </c>
      <c r="E51" s="401">
        <v>44341</v>
      </c>
      <c r="F51" s="569">
        <v>0.54166666666666663</v>
      </c>
      <c r="G51" s="204" t="s">
        <v>2444</v>
      </c>
      <c r="H51" s="401">
        <v>44287</v>
      </c>
      <c r="I51" s="401">
        <v>48213</v>
      </c>
      <c r="J51" s="204" t="s">
        <v>1385</v>
      </c>
      <c r="K51" s="205"/>
      <c r="L51" s="204" t="s">
        <v>2438</v>
      </c>
      <c r="M51" s="205" t="s">
        <v>2504</v>
      </c>
      <c r="N51" s="205" t="s">
        <v>2503</v>
      </c>
      <c r="O51" s="376">
        <v>44411</v>
      </c>
      <c r="P51" s="401">
        <v>44503</v>
      </c>
      <c r="Q51" s="205"/>
      <c r="R51" s="205">
        <v>4</v>
      </c>
      <c r="S51" s="205">
        <v>1</v>
      </c>
      <c r="T51" s="205">
        <v>105.25</v>
      </c>
      <c r="U51" s="205">
        <v>526.25</v>
      </c>
      <c r="V51" s="205"/>
      <c r="W51" s="403"/>
      <c r="X51" s="205"/>
      <c r="Y51" s="570" t="s">
        <v>2525</v>
      </c>
    </row>
    <row r="52" spans="1:25" s="349" customFormat="1" ht="27" customHeight="1" x14ac:dyDescent="0.25">
      <c r="A52" s="205" t="s">
        <v>2713</v>
      </c>
      <c r="B52" s="205" t="s">
        <v>103</v>
      </c>
      <c r="C52" s="52"/>
      <c r="D52" s="205"/>
      <c r="E52" s="401"/>
      <c r="F52" s="569"/>
      <c r="G52" s="204"/>
      <c r="H52" s="401"/>
      <c r="I52" s="401"/>
      <c r="J52" s="204"/>
      <c r="K52" s="205"/>
      <c r="L52" s="204"/>
      <c r="M52" s="205"/>
      <c r="N52" s="205" t="s">
        <v>2308</v>
      </c>
      <c r="O52" s="376">
        <v>44455</v>
      </c>
      <c r="P52" s="401"/>
      <c r="Q52" s="205"/>
      <c r="R52" s="205">
        <v>5</v>
      </c>
      <c r="S52" s="205">
        <v>1</v>
      </c>
      <c r="T52" s="205">
        <v>105.25</v>
      </c>
      <c r="U52" s="205">
        <v>631.5</v>
      </c>
      <c r="V52" s="205"/>
      <c r="W52" s="283" t="s">
        <v>2714</v>
      </c>
      <c r="X52" s="205"/>
      <c r="Y52" s="570" t="s">
        <v>2719</v>
      </c>
    </row>
    <row r="53" spans="1:25" s="349" customFormat="1" ht="120" x14ac:dyDescent="0.25">
      <c r="A53" s="205">
        <v>36</v>
      </c>
      <c r="B53" s="205" t="s">
        <v>103</v>
      </c>
      <c r="C53" s="52" t="s">
        <v>16</v>
      </c>
      <c r="D53" s="205" t="s">
        <v>2448</v>
      </c>
      <c r="E53" s="401">
        <v>44342</v>
      </c>
      <c r="F53" s="569">
        <v>0.56944444444444442</v>
      </c>
      <c r="G53" s="204" t="s">
        <v>2449</v>
      </c>
      <c r="H53" s="401">
        <v>44287</v>
      </c>
      <c r="I53" s="401">
        <v>48213</v>
      </c>
      <c r="J53" s="204" t="s">
        <v>1385</v>
      </c>
      <c r="K53" s="205"/>
      <c r="L53" s="204" t="s">
        <v>2438</v>
      </c>
      <c r="M53" s="205" t="s">
        <v>2507</v>
      </c>
      <c r="N53" s="205" t="s">
        <v>2508</v>
      </c>
      <c r="O53" s="376">
        <v>44411</v>
      </c>
      <c r="P53" s="401">
        <v>44503</v>
      </c>
      <c r="Q53" s="205"/>
      <c r="R53" s="205">
        <v>20</v>
      </c>
      <c r="S53" s="205">
        <v>6</v>
      </c>
      <c r="T53" s="205">
        <v>105.25</v>
      </c>
      <c r="U53" s="205">
        <v>2736.5</v>
      </c>
      <c r="V53" s="205"/>
      <c r="W53" s="283" t="s">
        <v>2714</v>
      </c>
      <c r="X53" s="205"/>
      <c r="Y53" s="570"/>
    </row>
    <row r="54" spans="1:25" s="349" customFormat="1" ht="27" customHeight="1" x14ac:dyDescent="0.25">
      <c r="A54" s="205" t="s">
        <v>2715</v>
      </c>
      <c r="B54" s="205" t="s">
        <v>103</v>
      </c>
      <c r="C54" s="52"/>
      <c r="D54" s="205"/>
      <c r="E54" s="401"/>
      <c r="F54" s="569"/>
      <c r="G54" s="204"/>
      <c r="H54" s="401"/>
      <c r="I54" s="401"/>
      <c r="J54" s="204"/>
      <c r="K54" s="205"/>
      <c r="L54" s="204"/>
      <c r="M54" s="205"/>
      <c r="N54" s="205" t="s">
        <v>2308</v>
      </c>
      <c r="O54" s="376">
        <v>44631</v>
      </c>
      <c r="P54" s="401"/>
      <c r="Q54" s="205"/>
      <c r="R54" s="205">
        <v>13</v>
      </c>
      <c r="S54" s="205">
        <v>7</v>
      </c>
      <c r="T54" s="205">
        <v>105.25</v>
      </c>
      <c r="U54" s="205">
        <v>2105</v>
      </c>
      <c r="V54" s="205"/>
      <c r="W54" s="283" t="s">
        <v>2714</v>
      </c>
      <c r="X54" s="205"/>
      <c r="Y54" s="570" t="s">
        <v>2720</v>
      </c>
    </row>
    <row r="55" spans="1:25" s="349" customFormat="1" ht="60" x14ac:dyDescent="0.25">
      <c r="A55" s="205">
        <v>37</v>
      </c>
      <c r="B55" s="205" t="s">
        <v>103</v>
      </c>
      <c r="C55" s="52" t="s">
        <v>16</v>
      </c>
      <c r="D55" s="205" t="s">
        <v>2582</v>
      </c>
      <c r="E55" s="401">
        <v>44386</v>
      </c>
      <c r="F55" s="569">
        <v>0.35416666666666669</v>
      </c>
      <c r="G55" s="204" t="s">
        <v>2583</v>
      </c>
      <c r="H55" s="401">
        <v>44397</v>
      </c>
      <c r="I55" s="401">
        <v>48213</v>
      </c>
      <c r="J55" s="204" t="s">
        <v>1385</v>
      </c>
      <c r="K55" s="205"/>
      <c r="L55" s="204" t="s">
        <v>2438</v>
      </c>
      <c r="M55" s="205" t="s">
        <v>2593</v>
      </c>
      <c r="N55" s="205" t="s">
        <v>2592</v>
      </c>
      <c r="O55" s="376">
        <v>44476</v>
      </c>
      <c r="P55" s="401">
        <v>44568</v>
      </c>
      <c r="Q55" s="205"/>
      <c r="R55" s="205">
        <v>1</v>
      </c>
      <c r="S55" s="205">
        <v>9</v>
      </c>
      <c r="T55" s="205">
        <v>105.25</v>
      </c>
      <c r="U55" s="205">
        <v>1052.5</v>
      </c>
      <c r="V55" s="205"/>
      <c r="W55" s="283" t="s">
        <v>2912</v>
      </c>
      <c r="X55" s="205"/>
      <c r="Y55" s="427" t="s">
        <v>2596</v>
      </c>
    </row>
    <row r="56" spans="1:25" s="349" customFormat="1" ht="45" x14ac:dyDescent="0.25">
      <c r="A56" s="205" t="s">
        <v>2738</v>
      </c>
      <c r="B56" s="205" t="s">
        <v>103</v>
      </c>
      <c r="C56" s="52" t="s">
        <v>16</v>
      </c>
      <c r="D56" s="205"/>
      <c r="E56" s="401"/>
      <c r="F56" s="569"/>
      <c r="G56" s="204"/>
      <c r="H56" s="401"/>
      <c r="I56" s="401"/>
      <c r="J56" s="204"/>
      <c r="K56" s="205"/>
      <c r="L56" s="204"/>
      <c r="M56" s="205"/>
      <c r="N56" s="205" t="s">
        <v>2308</v>
      </c>
      <c r="O56" s="376">
        <v>44631</v>
      </c>
      <c r="P56" s="205"/>
      <c r="Q56" s="205"/>
      <c r="R56" s="205">
        <v>5</v>
      </c>
      <c r="S56" s="205">
        <v>12</v>
      </c>
      <c r="T56" s="205">
        <v>105.25</v>
      </c>
      <c r="U56" s="205">
        <v>1789.25</v>
      </c>
      <c r="V56" s="205"/>
      <c r="W56" s="376" t="s">
        <v>2740</v>
      </c>
      <c r="X56" s="205"/>
      <c r="Y56" s="427" t="s">
        <v>2739</v>
      </c>
    </row>
    <row r="57" spans="1:25" s="349" customFormat="1" ht="240" x14ac:dyDescent="0.25">
      <c r="A57" s="205">
        <v>38</v>
      </c>
      <c r="B57" s="204" t="s">
        <v>833</v>
      </c>
      <c r="C57" s="204" t="s">
        <v>54</v>
      </c>
      <c r="D57" s="52" t="s">
        <v>2674</v>
      </c>
      <c r="E57" s="401">
        <v>44440</v>
      </c>
      <c r="F57" s="539" t="s">
        <v>2675</v>
      </c>
      <c r="G57" s="589" t="s">
        <v>2676</v>
      </c>
      <c r="H57" s="590" t="s">
        <v>2677</v>
      </c>
      <c r="I57" s="590" t="s">
        <v>2693</v>
      </c>
      <c r="J57" s="52" t="s">
        <v>58</v>
      </c>
      <c r="K57" s="205"/>
      <c r="L57" s="205"/>
      <c r="M57" s="205"/>
      <c r="N57" s="205" t="s">
        <v>2700</v>
      </c>
      <c r="O57" s="376">
        <v>44466</v>
      </c>
      <c r="P57" s="401">
        <v>44557</v>
      </c>
      <c r="Q57" s="205"/>
      <c r="R57" s="205">
        <v>20</v>
      </c>
      <c r="S57" s="205">
        <v>4</v>
      </c>
      <c r="T57" s="205">
        <v>105.25</v>
      </c>
      <c r="U57" s="205">
        <v>2526</v>
      </c>
      <c r="V57" s="205"/>
      <c r="W57" s="283" t="s">
        <v>2792</v>
      </c>
      <c r="X57" s="205"/>
      <c r="Y57" s="657" t="s">
        <v>2722</v>
      </c>
    </row>
    <row r="58" spans="1:25" s="349" customFormat="1" ht="45.75" customHeight="1" x14ac:dyDescent="0.25">
      <c r="A58" s="205" t="s">
        <v>2791</v>
      </c>
      <c r="B58" s="204" t="s">
        <v>833</v>
      </c>
      <c r="C58" s="204"/>
      <c r="D58" s="52"/>
      <c r="E58" s="401"/>
      <c r="F58" s="539"/>
      <c r="G58" s="589"/>
      <c r="H58" s="590"/>
      <c r="I58" s="590"/>
      <c r="J58" s="52"/>
      <c r="K58" s="205"/>
      <c r="L58" s="205"/>
      <c r="M58" s="205"/>
      <c r="N58" s="205" t="s">
        <v>2308</v>
      </c>
      <c r="O58" s="376">
        <v>44544</v>
      </c>
      <c r="P58" s="401"/>
      <c r="Q58" s="205"/>
      <c r="R58" s="205">
        <v>8</v>
      </c>
      <c r="S58" s="205">
        <v>3</v>
      </c>
      <c r="T58" s="205">
        <v>105.25</v>
      </c>
      <c r="U58" s="205">
        <v>1157.75</v>
      </c>
      <c r="V58" s="205"/>
      <c r="W58" s="403"/>
      <c r="X58" s="205"/>
      <c r="Y58" s="656" t="s">
        <v>2803</v>
      </c>
    </row>
    <row r="59" spans="1:25" s="349" customFormat="1" ht="90" x14ac:dyDescent="0.25">
      <c r="A59" s="205">
        <v>39</v>
      </c>
      <c r="B59" s="205" t="s">
        <v>151</v>
      </c>
      <c r="C59" s="52" t="s">
        <v>16</v>
      </c>
      <c r="D59" s="205" t="s">
        <v>2830</v>
      </c>
      <c r="E59" s="401">
        <v>44593</v>
      </c>
      <c r="F59" s="569">
        <v>0.60416666666666663</v>
      </c>
      <c r="G59" s="204" t="s">
        <v>2831</v>
      </c>
      <c r="H59" s="401">
        <v>44593</v>
      </c>
      <c r="I59" s="401">
        <v>44926</v>
      </c>
      <c r="J59" s="204" t="s">
        <v>1385</v>
      </c>
      <c r="K59" s="204"/>
      <c r="L59" s="204" t="s">
        <v>2832</v>
      </c>
      <c r="M59" s="205" t="s">
        <v>2863</v>
      </c>
      <c r="N59" s="205" t="s">
        <v>2862</v>
      </c>
      <c r="O59" s="376">
        <v>44633</v>
      </c>
      <c r="P59" s="401">
        <v>44725</v>
      </c>
      <c r="Q59" s="205"/>
      <c r="R59" s="205">
        <v>7</v>
      </c>
      <c r="S59" s="205">
        <v>26</v>
      </c>
      <c r="T59" s="205">
        <v>105.25</v>
      </c>
      <c r="U59" s="205">
        <v>3473.25</v>
      </c>
      <c r="V59" s="205"/>
      <c r="W59" s="245" t="s">
        <v>3080</v>
      </c>
      <c r="X59" s="205"/>
      <c r="Y59" s="427"/>
    </row>
    <row r="60" spans="1:25" s="349" customFormat="1" ht="45" x14ac:dyDescent="0.25">
      <c r="A60" s="205" t="s">
        <v>2975</v>
      </c>
      <c r="B60" s="205" t="s">
        <v>151</v>
      </c>
      <c r="C60" s="52" t="s">
        <v>16</v>
      </c>
      <c r="D60" s="205"/>
      <c r="E60" s="401"/>
      <c r="F60" s="569"/>
      <c r="G60" s="204"/>
      <c r="H60" s="401"/>
      <c r="I60" s="401"/>
      <c r="J60" s="204"/>
      <c r="K60" s="204"/>
      <c r="L60" s="204"/>
      <c r="M60" s="205" t="s">
        <v>2308</v>
      </c>
      <c r="N60" s="205"/>
      <c r="O60" s="376">
        <v>44739</v>
      </c>
      <c r="P60" s="205"/>
      <c r="Q60" s="205"/>
      <c r="R60" s="205">
        <v>9</v>
      </c>
      <c r="S60" s="205">
        <v>26</v>
      </c>
      <c r="T60" s="205">
        <v>105.25</v>
      </c>
      <c r="U60" s="205">
        <v>3683.75</v>
      </c>
      <c r="V60" s="205"/>
      <c r="W60" s="403"/>
      <c r="X60" s="205"/>
      <c r="Y60" s="427"/>
    </row>
    <row r="61" spans="1:25" s="349" customFormat="1" ht="375" x14ac:dyDescent="0.25">
      <c r="A61" s="205">
        <v>40</v>
      </c>
      <c r="B61" s="204" t="s">
        <v>2992</v>
      </c>
      <c r="C61" s="52" t="s">
        <v>54</v>
      </c>
      <c r="D61" s="52" t="s">
        <v>2993</v>
      </c>
      <c r="E61" s="401">
        <v>44713</v>
      </c>
      <c r="F61" s="539" t="s">
        <v>2877</v>
      </c>
      <c r="G61" s="589" t="s">
        <v>2994</v>
      </c>
      <c r="H61" s="590">
        <v>44713</v>
      </c>
      <c r="I61" s="590">
        <v>51749</v>
      </c>
      <c r="J61" s="52" t="s">
        <v>58</v>
      </c>
      <c r="K61" s="688" t="s">
        <v>52</v>
      </c>
      <c r="L61" s="204" t="s">
        <v>2995</v>
      </c>
      <c r="M61" s="205" t="s">
        <v>3005</v>
      </c>
      <c r="N61" s="205" t="s">
        <v>3006</v>
      </c>
      <c r="O61" s="376">
        <v>44747</v>
      </c>
      <c r="P61" s="205" t="s">
        <v>484</v>
      </c>
      <c r="Q61" s="205"/>
      <c r="R61" s="205">
        <v>33</v>
      </c>
      <c r="S61" s="205">
        <v>1</v>
      </c>
      <c r="T61" s="205">
        <v>105.25</v>
      </c>
      <c r="U61" s="205">
        <v>3578.5</v>
      </c>
      <c r="V61" s="205"/>
      <c r="W61" s="283" t="s">
        <v>3036</v>
      </c>
      <c r="X61" s="205"/>
      <c r="Y61" s="656" t="s">
        <v>3007</v>
      </c>
    </row>
    <row r="62" spans="1:25" s="349" customFormat="1" ht="30" x14ac:dyDescent="0.25">
      <c r="A62" s="205" t="s">
        <v>2165</v>
      </c>
      <c r="B62" s="204" t="s">
        <v>2992</v>
      </c>
      <c r="C62" s="52"/>
      <c r="D62" s="52"/>
      <c r="E62" s="401"/>
      <c r="F62" s="539"/>
      <c r="G62" s="589"/>
      <c r="H62" s="590"/>
      <c r="I62" s="590"/>
      <c r="J62" s="52"/>
      <c r="K62" s="688"/>
      <c r="L62" s="204"/>
      <c r="M62" s="205"/>
      <c r="N62" s="205" t="s">
        <v>2308</v>
      </c>
      <c r="O62" s="376">
        <v>44901</v>
      </c>
      <c r="P62" s="205"/>
      <c r="Q62" s="205"/>
      <c r="R62" s="205"/>
      <c r="S62" s="205">
        <v>46</v>
      </c>
      <c r="T62" s="205">
        <v>105.25</v>
      </c>
      <c r="U62" s="205">
        <v>4841.5</v>
      </c>
      <c r="V62" s="205"/>
      <c r="W62" s="403"/>
      <c r="X62" s="205"/>
      <c r="Y62" s="656" t="s">
        <v>3155</v>
      </c>
    </row>
    <row r="63" spans="1:25" s="349" customFormat="1" ht="60" x14ac:dyDescent="0.25">
      <c r="A63" s="205">
        <v>41</v>
      </c>
      <c r="B63" s="204" t="s">
        <v>2992</v>
      </c>
      <c r="C63" s="52" t="s">
        <v>54</v>
      </c>
      <c r="D63" s="205"/>
      <c r="E63" s="401">
        <v>44957</v>
      </c>
      <c r="F63" s="205"/>
      <c r="G63" s="205"/>
      <c r="H63" s="401">
        <v>44832</v>
      </c>
      <c r="I63" s="401">
        <v>51532</v>
      </c>
      <c r="J63" s="205"/>
      <c r="K63" s="205"/>
      <c r="L63" s="205"/>
      <c r="M63" s="205" t="s">
        <v>3245</v>
      </c>
      <c r="N63" s="205" t="s">
        <v>3244</v>
      </c>
      <c r="O63" s="376">
        <v>44999</v>
      </c>
      <c r="P63" s="401">
        <v>45091</v>
      </c>
      <c r="Q63" s="205"/>
      <c r="R63" s="205">
        <v>8</v>
      </c>
      <c r="S63" s="205">
        <v>3</v>
      </c>
      <c r="T63" s="205">
        <v>105.25</v>
      </c>
      <c r="U63" s="205">
        <v>1157.75</v>
      </c>
      <c r="V63" s="205"/>
      <c r="W63" s="283" t="s">
        <v>3343</v>
      </c>
      <c r="X63" s="205"/>
      <c r="Y63" s="427" t="s">
        <v>3246</v>
      </c>
    </row>
    <row r="64" spans="1:25" ht="105" x14ac:dyDescent="0.25">
      <c r="A64" s="537">
        <v>42</v>
      </c>
      <c r="B64" s="576" t="s">
        <v>2992</v>
      </c>
      <c r="C64" s="727" t="s">
        <v>834</v>
      </c>
      <c r="D64" s="727" t="s">
        <v>2674</v>
      </c>
      <c r="E64" s="579">
        <v>44957</v>
      </c>
      <c r="F64" s="580" t="s">
        <v>3369</v>
      </c>
      <c r="G64" s="731" t="s">
        <v>3370</v>
      </c>
      <c r="H64" s="732">
        <v>44957</v>
      </c>
      <c r="I64" s="732">
        <v>51532</v>
      </c>
      <c r="J64" s="727" t="s">
        <v>58</v>
      </c>
      <c r="K64" s="733" t="s">
        <v>52</v>
      </c>
      <c r="L64" s="576" t="s">
        <v>2995</v>
      </c>
      <c r="M64" s="577"/>
      <c r="N64" s="577"/>
      <c r="O64" s="577"/>
      <c r="P64" s="577"/>
      <c r="Q64" s="577"/>
      <c r="R64" s="577"/>
      <c r="S64" s="577"/>
      <c r="T64" s="577"/>
      <c r="U64" s="577"/>
      <c r="V64" s="577"/>
      <c r="W64" s="577"/>
      <c r="X64" s="577"/>
    </row>
    <row r="65" spans="1:25" s="349" customFormat="1" ht="75" x14ac:dyDescent="0.25">
      <c r="A65" s="205">
        <v>43</v>
      </c>
      <c r="B65" s="204" t="s">
        <v>2992</v>
      </c>
      <c r="C65" s="52" t="s">
        <v>834</v>
      </c>
      <c r="D65" s="52" t="s">
        <v>2993</v>
      </c>
      <c r="E65" s="401">
        <v>45132</v>
      </c>
      <c r="F65" s="539" t="s">
        <v>3371</v>
      </c>
      <c r="G65" s="589" t="s">
        <v>3372</v>
      </c>
      <c r="H65" s="590" t="s">
        <v>3373</v>
      </c>
      <c r="I65" s="590">
        <v>52437</v>
      </c>
      <c r="J65" s="52" t="s">
        <v>58</v>
      </c>
      <c r="K65" s="688" t="s">
        <v>52</v>
      </c>
      <c r="L65" s="204" t="s">
        <v>2995</v>
      </c>
      <c r="M65" s="205" t="s">
        <v>3390</v>
      </c>
      <c r="N65" s="205" t="s">
        <v>3391</v>
      </c>
      <c r="O65" s="376">
        <v>45174</v>
      </c>
      <c r="P65" s="205" t="s">
        <v>2966</v>
      </c>
      <c r="Q65" s="205"/>
      <c r="R65" s="205">
        <v>8</v>
      </c>
      <c r="S65" s="205">
        <v>2</v>
      </c>
      <c r="T65" s="205">
        <v>105.25</v>
      </c>
      <c r="U65" s="205">
        <v>1052.5</v>
      </c>
      <c r="V65" s="205"/>
      <c r="W65" s="283" t="s">
        <v>3488</v>
      </c>
      <c r="X65" s="205"/>
      <c r="Y65" s="744" t="s">
        <v>3415</v>
      </c>
    </row>
    <row r="66" spans="1:25" s="349" customFormat="1" ht="150" x14ac:dyDescent="0.25">
      <c r="A66" s="205">
        <v>44</v>
      </c>
      <c r="B66" s="52" t="s">
        <v>3400</v>
      </c>
      <c r="C66" s="746" t="s">
        <v>16</v>
      </c>
      <c r="D66" s="52" t="s">
        <v>360</v>
      </c>
      <c r="E66" s="53">
        <v>45169</v>
      </c>
      <c r="F66" s="52" t="s">
        <v>3401</v>
      </c>
      <c r="G66" s="589" t="s">
        <v>3402</v>
      </c>
      <c r="H66" s="590" t="s">
        <v>3373</v>
      </c>
      <c r="I66" s="590">
        <v>52437</v>
      </c>
      <c r="J66" s="52" t="s">
        <v>58</v>
      </c>
      <c r="K66" s="205"/>
      <c r="L66" s="205"/>
      <c r="M66" s="205" t="s">
        <v>3417</v>
      </c>
      <c r="N66" s="205" t="s">
        <v>3418</v>
      </c>
      <c r="O66" s="401">
        <v>45198</v>
      </c>
      <c r="P66" s="401">
        <v>45289</v>
      </c>
      <c r="Q66" s="205"/>
      <c r="R66" s="205">
        <v>17</v>
      </c>
      <c r="S66" s="205"/>
      <c r="T66" s="205">
        <v>105.25</v>
      </c>
      <c r="U66" s="205">
        <v>1789.25</v>
      </c>
      <c r="V66" s="205"/>
      <c r="W66" s="283" t="s">
        <v>3531</v>
      </c>
      <c r="X66" s="205"/>
      <c r="Y66" s="427"/>
    </row>
    <row r="67" spans="1:25" s="349" customFormat="1" ht="75" x14ac:dyDescent="0.25">
      <c r="A67" s="205">
        <v>45</v>
      </c>
      <c r="B67" s="52" t="s">
        <v>3400</v>
      </c>
      <c r="C67" s="755" t="s">
        <v>16</v>
      </c>
      <c r="D67" s="52" t="s">
        <v>367</v>
      </c>
      <c r="E67" s="53">
        <v>45239</v>
      </c>
      <c r="F67" s="62" t="s">
        <v>3475</v>
      </c>
      <c r="G67" s="204" t="s">
        <v>3476</v>
      </c>
      <c r="H67" s="401">
        <v>45261</v>
      </c>
      <c r="I67" s="401">
        <v>48914</v>
      </c>
      <c r="J67" s="52" t="s">
        <v>58</v>
      </c>
      <c r="K67" s="205" t="s">
        <v>52</v>
      </c>
      <c r="L67" s="204" t="s">
        <v>3477</v>
      </c>
      <c r="M67" s="205" t="s">
        <v>3483</v>
      </c>
      <c r="N67" s="205" t="s">
        <v>3484</v>
      </c>
      <c r="O67" s="376">
        <v>45300</v>
      </c>
      <c r="P67" s="205" t="s">
        <v>2966</v>
      </c>
      <c r="Q67" s="205"/>
      <c r="R67" s="688">
        <v>5</v>
      </c>
      <c r="S67" s="688">
        <v>2</v>
      </c>
      <c r="T67" s="688">
        <v>105.25</v>
      </c>
      <c r="U67" s="205">
        <f>R67*T67</f>
        <v>526.25</v>
      </c>
      <c r="V67" s="205"/>
      <c r="W67" s="283" t="s">
        <v>3605</v>
      </c>
      <c r="X67" s="205"/>
      <c r="Y67" s="427" t="s">
        <v>3485</v>
      </c>
    </row>
    <row r="68" spans="1:25" x14ac:dyDescent="0.25">
      <c r="A68" s="537">
        <v>46</v>
      </c>
      <c r="B68" s="577"/>
      <c r="C68" s="163"/>
      <c r="D68" s="577"/>
      <c r="E68" s="577"/>
      <c r="F68" s="577"/>
      <c r="G68" s="577"/>
      <c r="H68" s="577"/>
      <c r="I68" s="577"/>
      <c r="J68" s="577"/>
      <c r="K68" s="577"/>
      <c r="L68" s="577"/>
      <c r="M68" s="577"/>
      <c r="N68" s="577"/>
      <c r="O68" s="577"/>
      <c r="P68" s="577"/>
      <c r="Q68" s="577"/>
      <c r="R68" s="577"/>
      <c r="S68" s="577"/>
      <c r="T68" s="577"/>
      <c r="U68" s="577"/>
      <c r="V68" s="577"/>
      <c r="W68" s="577"/>
      <c r="X68" s="577"/>
    </row>
    <row r="69" spans="1:25" x14ac:dyDescent="0.25">
      <c r="A69" s="537">
        <v>47</v>
      </c>
      <c r="B69" s="577"/>
      <c r="C69" s="163"/>
      <c r="D69" s="577"/>
      <c r="E69" s="577"/>
      <c r="F69" s="577"/>
      <c r="G69" s="577"/>
      <c r="H69" s="577"/>
      <c r="I69" s="577"/>
      <c r="J69" s="577"/>
      <c r="K69" s="577"/>
      <c r="L69" s="577"/>
      <c r="M69" s="577"/>
      <c r="N69" s="577"/>
      <c r="O69" s="577"/>
      <c r="P69" s="577"/>
      <c r="Q69" s="577"/>
      <c r="R69" s="577"/>
      <c r="S69" s="577"/>
      <c r="T69" s="577"/>
      <c r="U69" s="577"/>
      <c r="V69" s="577"/>
      <c r="W69" s="577"/>
      <c r="X69" s="577"/>
    </row>
    <row r="70" spans="1:25" x14ac:dyDescent="0.25">
      <c r="A70" s="537">
        <v>48</v>
      </c>
      <c r="B70" s="577"/>
      <c r="C70" s="163"/>
      <c r="D70" s="577"/>
      <c r="E70" s="577"/>
      <c r="F70" s="577"/>
      <c r="G70" s="577"/>
      <c r="H70" s="577"/>
      <c r="I70" s="577"/>
      <c r="J70" s="577"/>
      <c r="K70" s="577"/>
      <c r="L70" s="577"/>
      <c r="M70" s="577"/>
      <c r="N70" s="577"/>
      <c r="O70" s="577"/>
      <c r="P70" s="577"/>
      <c r="Q70" s="577"/>
      <c r="R70" s="577"/>
      <c r="S70" s="577"/>
      <c r="T70" s="577"/>
      <c r="U70" s="577"/>
      <c r="V70" s="577"/>
      <c r="W70" s="577"/>
      <c r="X70" s="577"/>
    </row>
    <row r="71" spans="1:25" x14ac:dyDescent="0.25">
      <c r="A71" s="577"/>
      <c r="B71" s="577"/>
      <c r="C71" s="163"/>
      <c r="D71" s="577"/>
      <c r="E71" s="577"/>
      <c r="F71" s="577"/>
      <c r="G71" s="577"/>
      <c r="H71" s="577"/>
      <c r="I71" s="577"/>
      <c r="J71" s="577"/>
      <c r="K71" s="577"/>
      <c r="L71" s="577"/>
      <c r="M71" s="577"/>
      <c r="N71" s="577"/>
      <c r="O71" s="577"/>
      <c r="P71" s="577"/>
      <c r="Q71" s="577"/>
      <c r="R71" s="577"/>
      <c r="S71" s="577"/>
      <c r="T71" s="577"/>
      <c r="U71" s="577"/>
      <c r="V71" s="577"/>
      <c r="W71" s="577"/>
      <c r="X71" s="577"/>
    </row>
    <row r="72" spans="1:25" x14ac:dyDescent="0.25">
      <c r="A72" s="577"/>
      <c r="B72" s="577"/>
      <c r="C72" s="163"/>
      <c r="D72" s="577"/>
      <c r="E72" s="577"/>
      <c r="F72" s="577"/>
      <c r="G72" s="577"/>
      <c r="H72" s="577"/>
      <c r="I72" s="577"/>
      <c r="J72" s="577"/>
      <c r="K72" s="577"/>
      <c r="L72" s="577"/>
      <c r="M72" s="577"/>
      <c r="N72" s="577"/>
      <c r="O72" s="577"/>
      <c r="P72" s="577"/>
      <c r="Q72" s="577"/>
      <c r="R72" s="577"/>
      <c r="S72" s="577"/>
      <c r="T72" s="577"/>
      <c r="U72" s="577"/>
      <c r="V72" s="577"/>
      <c r="W72" s="577"/>
      <c r="X72" s="577"/>
    </row>
    <row r="73" spans="1:25" x14ac:dyDescent="0.25">
      <c r="A73" s="577"/>
      <c r="B73" s="577"/>
      <c r="C73" s="163"/>
      <c r="D73" s="577"/>
      <c r="E73" s="577"/>
      <c r="F73" s="577"/>
      <c r="G73" s="577"/>
      <c r="H73" s="577"/>
      <c r="I73" s="577"/>
      <c r="J73" s="577"/>
      <c r="K73" s="577"/>
      <c r="L73" s="577"/>
      <c r="M73" s="577"/>
      <c r="N73" s="577"/>
      <c r="O73" s="577"/>
      <c r="P73" s="577"/>
      <c r="Q73" s="577"/>
      <c r="R73" s="577"/>
      <c r="S73" s="577"/>
      <c r="T73" s="577"/>
      <c r="U73" s="577"/>
      <c r="V73" s="577"/>
      <c r="W73" s="577"/>
      <c r="X73" s="577"/>
    </row>
    <row r="74" spans="1:25" x14ac:dyDescent="0.25">
      <c r="A74" s="577"/>
      <c r="B74" s="577"/>
      <c r="C74" s="163"/>
      <c r="D74" s="577"/>
      <c r="E74" s="577"/>
      <c r="F74" s="577"/>
      <c r="G74" s="577"/>
      <c r="H74" s="577"/>
      <c r="I74" s="577"/>
      <c r="J74" s="577"/>
      <c r="K74" s="577"/>
      <c r="L74" s="577"/>
      <c r="M74" s="577"/>
      <c r="N74" s="577"/>
      <c r="O74" s="577"/>
      <c r="P74" s="577"/>
      <c r="Q74" s="577"/>
      <c r="R74" s="577"/>
      <c r="S74" s="577"/>
      <c r="T74" s="577"/>
      <c r="U74" s="577"/>
      <c r="V74" s="577"/>
      <c r="W74" s="577"/>
      <c r="X74" s="577"/>
    </row>
    <row r="75" spans="1:25" x14ac:dyDescent="0.25">
      <c r="A75" s="577"/>
      <c r="B75" s="577"/>
      <c r="C75" s="163"/>
      <c r="D75" s="577"/>
      <c r="E75" s="577"/>
      <c r="F75" s="577"/>
      <c r="G75" s="577"/>
      <c r="H75" s="577"/>
      <c r="I75" s="577"/>
      <c r="J75" s="577"/>
      <c r="K75" s="577"/>
      <c r="L75" s="577"/>
      <c r="M75" s="577"/>
      <c r="N75" s="577"/>
      <c r="O75" s="577"/>
      <c r="P75" s="577"/>
      <c r="Q75" s="577"/>
      <c r="R75" s="577"/>
      <c r="S75" s="577"/>
      <c r="T75" s="577"/>
      <c r="U75" s="577"/>
      <c r="V75" s="577"/>
      <c r="W75" s="577"/>
      <c r="X75" s="577"/>
    </row>
    <row r="76" spans="1:25" x14ac:dyDescent="0.25">
      <c r="A76" s="577"/>
      <c r="B76" s="577"/>
      <c r="C76" s="163"/>
      <c r="D76" s="577"/>
      <c r="E76" s="577"/>
      <c r="F76" s="577"/>
      <c r="G76" s="577"/>
      <c r="H76" s="577"/>
      <c r="I76" s="577"/>
      <c r="J76" s="577"/>
      <c r="K76" s="577"/>
      <c r="L76" s="577"/>
      <c r="M76" s="577"/>
      <c r="N76" s="577"/>
      <c r="O76" s="577"/>
      <c r="P76" s="577"/>
      <c r="Q76" s="577"/>
      <c r="R76" s="577"/>
      <c r="S76" s="577"/>
      <c r="T76" s="577"/>
      <c r="U76" s="577"/>
      <c r="V76" s="577"/>
      <c r="W76" s="577"/>
      <c r="X76" s="577"/>
    </row>
    <row r="77" spans="1:25" x14ac:dyDescent="0.25">
      <c r="A77" s="577"/>
      <c r="B77" s="577"/>
      <c r="C77" s="163"/>
      <c r="D77" s="577"/>
      <c r="E77" s="577"/>
      <c r="F77" s="577"/>
      <c r="G77" s="577"/>
      <c r="H77" s="577"/>
      <c r="I77" s="577"/>
      <c r="J77" s="577"/>
      <c r="K77" s="577"/>
      <c r="L77" s="577"/>
      <c r="M77" s="577"/>
      <c r="N77" s="577"/>
      <c r="O77" s="577"/>
      <c r="P77" s="577"/>
      <c r="Q77" s="577"/>
      <c r="R77" s="577"/>
      <c r="S77" s="577"/>
      <c r="T77" s="577"/>
      <c r="U77" s="577"/>
      <c r="V77" s="577"/>
      <c r="W77" s="577"/>
      <c r="X77" s="577"/>
    </row>
    <row r="78" spans="1:25" x14ac:dyDescent="0.25">
      <c r="A78" s="577"/>
      <c r="B78" s="577"/>
      <c r="C78" s="163"/>
      <c r="D78" s="577"/>
      <c r="E78" s="577"/>
      <c r="F78" s="577"/>
      <c r="G78" s="577"/>
      <c r="H78" s="577"/>
      <c r="I78" s="577"/>
      <c r="J78" s="577"/>
      <c r="K78" s="577"/>
      <c r="L78" s="577"/>
      <c r="M78" s="577"/>
      <c r="N78" s="577"/>
      <c r="O78" s="577"/>
      <c r="P78" s="577"/>
      <c r="Q78" s="577"/>
      <c r="R78" s="577"/>
      <c r="S78" s="577"/>
      <c r="T78" s="577"/>
      <c r="U78" s="577"/>
      <c r="V78" s="577"/>
      <c r="W78" s="577"/>
      <c r="X78" s="577"/>
    </row>
  </sheetData>
  <mergeCells count="25">
    <mergeCell ref="B31:B32"/>
    <mergeCell ref="C31:C32"/>
    <mergeCell ref="X4:X5"/>
    <mergeCell ref="A4:A5"/>
    <mergeCell ref="B4:B5"/>
    <mergeCell ref="C4:C5"/>
    <mergeCell ref="D4:D5"/>
    <mergeCell ref="E4:F4"/>
    <mergeCell ref="O4:O5"/>
    <mergeCell ref="W4:W5"/>
    <mergeCell ref="Q4:Q5"/>
    <mergeCell ref="R4:S4"/>
    <mergeCell ref="T4:T5"/>
    <mergeCell ref="U4:U5"/>
    <mergeCell ref="V4:V5"/>
    <mergeCell ref="P4:P5"/>
    <mergeCell ref="L4:L5"/>
    <mergeCell ref="M4:M5"/>
    <mergeCell ref="N4:N5"/>
    <mergeCell ref="F3:H3"/>
    <mergeCell ref="I1:K1"/>
    <mergeCell ref="G4:G5"/>
    <mergeCell ref="H4:I4"/>
    <mergeCell ref="J4:J5"/>
    <mergeCell ref="K4:K5"/>
  </mergeCells>
  <hyperlinks>
    <hyperlink ref="G8" r:id="rId1"/>
    <hyperlink ref="G10" r:id="rId2"/>
  </hyperlinks>
  <pageMargins left="0.7" right="0.7" top="0.75" bottom="0.75" header="0.3" footer="0.3"/>
  <pageSetup paperSize="9" scale="29" fitToHeight="0" orientation="landscape" r:id="rId3"/>
  <drawing r:id="rId4"/>
  <legacy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новгород</vt:lpstr>
      <vt:lpstr>Восточный</vt:lpstr>
      <vt:lpstr>боровичи</vt:lpstr>
      <vt:lpstr>старая русса</vt:lpstr>
      <vt:lpstr>валдай</vt:lpstr>
      <vt:lpstr>чудово</vt:lpstr>
      <vt:lpstr>окуловка</vt:lpstr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Евтюхова Мария Андреевна</cp:lastModifiedBy>
  <cp:lastPrinted>2026-01-21T06:34:14Z</cp:lastPrinted>
  <dcterms:created xsi:type="dcterms:W3CDTF">2015-02-09T18:01:34Z</dcterms:created>
  <dcterms:modified xsi:type="dcterms:W3CDTF">2026-02-18T13:42:50Z</dcterms:modified>
</cp:coreProperties>
</file>